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880" windowWidth="23600" windowHeight="14820" tabRatio="990" activeTab="2"/>
  </bookViews>
  <sheets>
    <sheet name="Receitas" sheetId="1" r:id="rId1"/>
    <sheet name="Síntese" sheetId="2" r:id="rId2"/>
    <sheet name="Planilha1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<sst xmlns="http://schemas.openxmlformats.org/spreadsheetml/2006/main" count="673" uniqueCount="108">
  <si>
    <t>Id</t>
  </si>
  <si>
    <t>Data de Envio</t>
  </si>
  <si>
    <t>Valor Enviado</t>
  </si>
  <si>
    <t>Divisa enviada</t>
  </si>
  <si>
    <t>Conta de Orígem</t>
  </si>
  <si>
    <t>Data de recebimento</t>
  </si>
  <si>
    <t>Valor Recebido</t>
  </si>
  <si>
    <t>Valor Obtido</t>
  </si>
  <si>
    <t>Divisa obtida</t>
  </si>
  <si>
    <t>Conta de Destinação</t>
  </si>
  <si>
    <t>Taxa de Câmbio</t>
  </si>
  <si>
    <t>Tipologia</t>
  </si>
  <si>
    <t>Subtipo</t>
  </si>
  <si>
    <t>IBAN</t>
  </si>
  <si>
    <t>Número de Cheque</t>
  </si>
  <si>
    <t>Observações</t>
  </si>
  <si>
    <t>Projeto</t>
  </si>
  <si>
    <t>Financiador</t>
  </si>
  <si>
    <t>Cuenta de Pago</t>
  </si>
  <si>
    <t>Importe Pagado</t>
  </si>
  <si>
    <t>Observaciones</t>
  </si>
  <si>
    <t>Forma de Pago</t>
  </si>
  <si>
    <t>Referencia del Pago</t>
  </si>
  <si>
    <t>DATA</t>
  </si>
  <si>
    <t>.</t>
  </si>
  <si>
    <t>BRL</t>
  </si>
  <si>
    <t>2017-MISEREOR-ADMIN-REAIS</t>
  </si>
  <si>
    <t>intereses</t>
  </si>
  <si>
    <t>RENDIMENTOS FINANCEIROS</t>
  </si>
  <si>
    <t>Rendimento Liquido s/ Aplicações - mês 01/2017</t>
  </si>
  <si>
    <t>2015 - 2018 - MISEREOR</t>
  </si>
  <si>
    <t>MISEREOR</t>
  </si>
  <si>
    <t>subvencion</t>
  </si>
  <si>
    <t>DOAÇÕES PARTICULARES</t>
  </si>
  <si>
    <t>Receita doação Mariana Moreau</t>
  </si>
  <si>
    <t>Receita doação Cristiane</t>
  </si>
  <si>
    <t>2016-2017-EPB-ADMINISTRAÇÃO</t>
  </si>
  <si>
    <t>Transferência EPB</t>
  </si>
  <si>
    <t>EPB</t>
  </si>
  <si>
    <t>Rendimento Liquido s/ Aplicações - mês 04/2017</t>
  </si>
  <si>
    <t>Rendimento Liquido s/ Aplicações - mês 05/2017</t>
  </si>
  <si>
    <t>Receita doação pessoa física - Antônio Verissímo</t>
  </si>
  <si>
    <t>2017-MISEREOR-CERRADO-REAIS</t>
  </si>
  <si>
    <t>Receita doação pessoa física - Carla Silva</t>
  </si>
  <si>
    <t>Receita doação pessoa física - Eliel</t>
  </si>
  <si>
    <t>Receita doação pessoa física - Antônio Elziene</t>
  </si>
  <si>
    <t>Receita doação pessoa física - Jaqueline</t>
  </si>
  <si>
    <t>Receita doação pessoa física - João Batista</t>
  </si>
  <si>
    <t>Receita doação pessoa física - Pedro Alves</t>
  </si>
  <si>
    <t>Receita doação pessoa física - Wagner</t>
  </si>
  <si>
    <t>Rend liquido aplicação financeira mês 06/2017</t>
  </si>
  <si>
    <t>Rend aplicação financeira mês 07/2017</t>
  </si>
  <si>
    <t>Rec Fundo Nacional de solidariedade - CNBB</t>
  </si>
  <si>
    <t>FNS - CNBB</t>
  </si>
  <si>
    <t>Receita</t>
  </si>
  <si>
    <t>CONTRIBUIÇÃO PRÓPRIA</t>
  </si>
  <si>
    <t>Receb vendas de camisetas Art. Cerrado</t>
  </si>
  <si>
    <t>Doação de Agente - Itelvina</t>
  </si>
  <si>
    <t>RENDIMENTOS</t>
  </si>
  <si>
    <t>SALDO ANTERIOR</t>
  </si>
  <si>
    <t>EUR</t>
  </si>
  <si>
    <t>2017-MISEREOR-ADMIN-EUR</t>
  </si>
  <si>
    <t>transferencia</t>
  </si>
  <si>
    <t>RECEITA DO FINANCIADOR</t>
  </si>
  <si>
    <t>Transferência MISEREOR</t>
  </si>
  <si>
    <t>transferência MISEREOR</t>
  </si>
  <si>
    <t>CONTRIBUIÇÃO DE TERCEIROS</t>
  </si>
  <si>
    <t>Total Geral</t>
  </si>
  <si>
    <t>Soma de Valor Obtido</t>
  </si>
  <si>
    <t>Diferença</t>
  </si>
  <si>
    <t>Presupuestado</t>
  </si>
  <si>
    <t>D&amp;P ??</t>
  </si>
  <si>
    <t>Nome à sintese</t>
  </si>
  <si>
    <t>Gastos contrapartida</t>
  </si>
  <si>
    <t>Rendimentos</t>
  </si>
  <si>
    <t xml:space="preserve">       EPB</t>
  </si>
  <si>
    <t xml:space="preserve">       FNS</t>
  </si>
  <si>
    <t>Transferências</t>
  </si>
  <si>
    <t xml:space="preserve">       MISEREOR</t>
  </si>
  <si>
    <t>Orçado</t>
  </si>
  <si>
    <t>Despesas Contrapartida</t>
  </si>
  <si>
    <t xml:space="preserve">       F. FORD</t>
  </si>
  <si>
    <t>Nova tipologia</t>
  </si>
  <si>
    <t xml:space="preserve">     RECURSOS PRÓPRIOS</t>
  </si>
  <si>
    <t>Total</t>
  </si>
  <si>
    <t>Despesa Realizada</t>
  </si>
  <si>
    <t xml:space="preserve">    FINANCIADOR</t>
  </si>
  <si>
    <t xml:space="preserve">Verbas </t>
  </si>
  <si>
    <t>Outra tipologia</t>
  </si>
  <si>
    <t xml:space="preserve">    ....</t>
  </si>
  <si>
    <t>TOTAL</t>
  </si>
  <si>
    <t>Recebido</t>
  </si>
  <si>
    <t>Subtotal</t>
  </si>
  <si>
    <t>de receitas</t>
  </si>
  <si>
    <t>de desp. contrap. vinculadas</t>
  </si>
  <si>
    <t>Filtro por divisa</t>
  </si>
  <si>
    <t>Filtro entre datas</t>
  </si>
  <si>
    <t>Verbas</t>
  </si>
  <si>
    <t>Despesas contrapartida</t>
  </si>
  <si>
    <t xml:space="preserve">       FINANCIADOR</t>
  </si>
  <si>
    <t>Receitas recebidas</t>
  </si>
  <si>
    <t>Diferença S/ presupuestado</t>
  </si>
  <si>
    <t>Diferença S/ gastado</t>
  </si>
  <si>
    <t>Gastado</t>
  </si>
  <si>
    <t>Gastos cofinanciados</t>
  </si>
  <si>
    <t>F. FORD</t>
  </si>
  <si>
    <t>Execução Financeira</t>
  </si>
  <si>
    <t>DOAÇÕES PART.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</si>
</sst>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0"/>
      <color indexed="23"/>
      <name val="Arial"/>
      <family val="2"/>
    </font>
    <font>
      <b/>
      <sz val="1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/>
    </xf>
    <xf numFmtId="43" fontId="0" fillId="0" borderId="20" xfId="60" applyBorder="1" applyAlignment="1" applyProtection="1">
      <alignment/>
      <protection locked="0"/>
    </xf>
    <xf numFmtId="43" fontId="0" fillId="0" borderId="0" xfId="60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alignment horizontal="center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C65536" sheet="Receitas"/>
  </cacheSource>
  <cacheFields count="29">
    <cacheField name="Id">
      <sharedItems containsMixedTypes="0"/>
    </cacheField>
    <cacheField name="Data de Envio">
      <sharedItems containsDate="1" containsMixedTypes="1"/>
    </cacheField>
    <cacheField name="Valor Enviado">
      <sharedItems containsMixedTypes="1" containsNumber="1" containsInteger="1"/>
    </cacheField>
    <cacheField name="Divisa enviada">
      <sharedItems containsMixedTypes="0"/>
    </cacheField>
    <cacheField name="Conta de Or?gem">
      <sharedItems containsMixedTypes="0"/>
    </cacheField>
    <cacheField name="Data de recebimento">
      <sharedItems containsDate="1" containsMixedTypes="1"/>
    </cacheField>
    <cacheField name="Valor Recebido">
      <sharedItems containsMixedTypes="1" containsNumber="1"/>
    </cacheField>
    <cacheField name="Valor Obtido">
      <sharedItems containsString="0" containsBlank="1" containsMixedTypes="0" containsNumber="1" count="37">
        <n v="111.33"/>
        <n v="6000"/>
        <n v="3000"/>
        <n v="7"/>
        <n v="13309.57"/>
        <n v="9590.87"/>
        <n v="14365.35"/>
        <n v="619.61"/>
        <n v="169.17"/>
        <n v="5"/>
        <n v="29.96"/>
        <n v="85.87"/>
        <n v="10.52"/>
        <n v="28.16"/>
        <n v="4.93"/>
        <n v="2.53"/>
        <n v="49.4"/>
        <n v="8"/>
        <n v="9.6"/>
        <n v="5566.29"/>
        <n v="24031.19"/>
        <n v="3"/>
        <n v="7470"/>
        <n v="132"/>
        <n v="1405.05"/>
        <n v="4488.05"/>
        <n v="3572.93"/>
        <n v="2412.98"/>
        <n v="1620.83"/>
        <n v="558220"/>
        <n v="247070"/>
        <n v="278460"/>
        <n v="330777.97"/>
        <n v="212570"/>
        <n v="185949.91"/>
        <n v="205184.63"/>
        <m/>
      </sharedItems>
    </cacheField>
    <cacheField name="Divisa obtida">
      <sharedItems containsMixedTypes="0"/>
    </cacheField>
    <cacheField name="Conta de Destina??o">
      <sharedItems containsMixedTypes="0"/>
    </cacheField>
    <cacheField name="Taxa de C?mbio">
      <sharedItems containsMixedTypes="1" containsNumber="1"/>
    </cacheField>
    <cacheField name="Tipologia">
      <sharedItems containsBlank="1" containsMixedTypes="0" count="4">
        <s v="intereses"/>
        <s v="subvencion"/>
        <s v="transferencia"/>
        <m/>
      </sharedItems>
    </cacheField>
    <cacheField name="Subtipo">
      <sharedItems containsBlank="1" containsMixedTypes="0" count="5">
        <s v="RENDIMENTOS FINANCEIROS"/>
        <s v="CONTRIBUIÇÃO PRÓPRIA"/>
        <s v="CONTRIBUIÇÃO DE TERCEIROS"/>
        <s v="RECEITA DO FINANCIADOR"/>
        <m/>
      </sharedItems>
    </cacheField>
    <cacheField name="IBAN">
      <sharedItems containsMixedTypes="0"/>
    </cacheField>
    <cacheField name="N?mero de Cheque">
      <sharedItems containsMixedTypes="0"/>
    </cacheField>
    <cacheField name="Observa??es">
      <sharedItems containsMixedTypes="0"/>
    </cacheField>
    <cacheField name="Projeto">
      <sharedItems containsMixedTypes="0"/>
    </cacheField>
    <cacheField name="Financiador">
      <sharedItems containsBlank="1" containsMixedTypes="0" count="5">
        <s v="MISEREOR"/>
        <s v="DOAÇÕES PARTICULARES"/>
        <s v="EPB"/>
        <s v="FNS - CNBB"/>
        <m/>
      </sharedItems>
    </cacheField>
    <cacheField name="Valor Enviado2">
      <sharedItems containsMixedTypes="1" containsNumber="1" containsInteger="1"/>
    </cacheField>
    <cacheField name="Cuenta de Pago">
      <sharedItems containsMixedTypes="0"/>
    </cacheField>
    <cacheField name="Importe Pagado">
      <sharedItems containsString="0" containsBlank="1" count="1">
        <m/>
      </sharedItems>
    </cacheField>
    <cacheField name="Observaciones">
      <sharedItems containsMixedTypes="0"/>
    </cacheField>
    <cacheField name="Forma de Pago">
      <sharedItems containsMixedTypes="0"/>
    </cacheField>
    <cacheField name="Referencia del Pago">
      <sharedItems containsMixedTypes="0"/>
    </cacheField>
    <cacheField name="DATA">
      <sharedItems containsMixedTypes="0"/>
    </cacheField>
    <cacheField name="DATA2">
      <sharedItems containsMixedTypes="0"/>
    </cacheField>
    <cacheField name="DATA3">
      <sharedItems containsMixedTypes="0"/>
    </cacheField>
    <cacheField name="DATA4">
      <sharedItems containsMixedTypes="0"/>
    </cacheField>
    <cacheField name=".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F9" firstHeaderRow="1" firstDataRow="2" firstDataCol="1"/>
  <pivotFields count="29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5">
        <item x="0"/>
        <item x="1"/>
        <item x="2"/>
        <item h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6">
        <item x="1"/>
        <item x="2"/>
        <item x="3"/>
        <item x="0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dataFields count="1">
    <dataField name="Soma de Valor Obtido" fld="7" baseField="0" baseItem="0" numFmtId="4"/>
  </dataFields>
  <formats count="2">
    <format dxfId="0">
      <pivotArea outline="0" fieldPosition="0" dataOnly="0" labelOnly="1">
        <references count="1">
          <reference field="17" count="4">
            <x v="0"/>
            <x v="1"/>
            <x v="2"/>
            <x v="3"/>
          </reference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zoomScale="106" zoomScaleNormal="106" zoomScalePageLayoutView="0" workbookViewId="0" topLeftCell="I1">
      <selection activeCell="P17" sqref="P17"/>
    </sheetView>
  </sheetViews>
  <sheetFormatPr defaultColWidth="9.00390625" defaultRowHeight="12.75"/>
  <cols>
    <col min="1" max="1" width="3.00390625" style="1" customWidth="1"/>
    <col min="2" max="2" width="14.00390625" style="2" customWidth="1"/>
    <col min="3" max="3" width="14.00390625" style="3" customWidth="1"/>
    <col min="4" max="4" width="15.00390625" style="2" customWidth="1"/>
    <col min="5" max="5" width="23.00390625" style="1" customWidth="1"/>
    <col min="6" max="6" width="20.00390625" style="2" customWidth="1"/>
    <col min="7" max="7" width="15.00390625" style="1" customWidth="1"/>
    <col min="8" max="8" width="13.00390625" style="1" customWidth="1"/>
    <col min="9" max="9" width="14.00390625" style="1" customWidth="1"/>
    <col min="10" max="10" width="28.00390625" style="1" customWidth="1"/>
    <col min="11" max="11" width="15.00390625" style="1" customWidth="1"/>
    <col min="12" max="12" width="13.00390625" style="1" customWidth="1"/>
    <col min="13" max="13" width="30.00390625" style="1" customWidth="1"/>
    <col min="14" max="14" width="5.00390625" style="1" customWidth="1"/>
    <col min="15" max="15" width="17.00390625" style="1" customWidth="1"/>
    <col min="16" max="16" width="40.00390625" style="3" customWidth="1"/>
    <col min="17" max="17" width="22.00390625" style="1" customWidth="1"/>
    <col min="18" max="18" width="25.28125" style="3" customWidth="1"/>
    <col min="19" max="19" width="14.00390625" style="3" customWidth="1"/>
    <col min="20" max="20" width="29.00390625" style="1" customWidth="1"/>
    <col min="21" max="21" width="15.8515625" style="3" customWidth="1"/>
    <col min="22" max="22" width="30.00390625" style="1" customWidth="1"/>
    <col min="23" max="23" width="15.140625" style="1" customWidth="1"/>
    <col min="24" max="24" width="20.00390625" style="1" customWidth="1"/>
    <col min="25" max="26" width="15.00390625" style="1" customWidth="1"/>
    <col min="27" max="27" width="17.7109375" style="0" customWidth="1"/>
    <col min="28" max="28" width="17.28125" style="1" customWidth="1"/>
    <col min="29" max="29" width="0" style="0" hidden="1" customWidth="1"/>
    <col min="30" max="16384" width="9.00390625" style="1" customWidth="1"/>
  </cols>
  <sheetData>
    <row r="1" spans="1:29" ht="12.75">
      <c r="A1" s="4" t="s">
        <v>0</v>
      </c>
      <c r="B1" s="6" t="s">
        <v>1</v>
      </c>
      <c r="C1" s="5" t="s">
        <v>2</v>
      </c>
      <c r="D1" s="4" t="s">
        <v>3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5" t="s">
        <v>17</v>
      </c>
      <c r="S1" s="5" t="s">
        <v>2</v>
      </c>
      <c r="T1" s="4" t="s">
        <v>18</v>
      </c>
      <c r="U1" s="5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23</v>
      </c>
      <c r="AA1" s="4" t="s">
        <v>23</v>
      </c>
      <c r="AB1" s="4" t="s">
        <v>23</v>
      </c>
      <c r="AC1" s="4" t="s">
        <v>24</v>
      </c>
    </row>
    <row r="2" spans="6:29" ht="12.75">
      <c r="F2" s="8">
        <v>42766</v>
      </c>
      <c r="G2" s="1">
        <v>111.33</v>
      </c>
      <c r="H2" s="1">
        <v>111.33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P2" s="3" t="s">
        <v>29</v>
      </c>
      <c r="Q2" s="1" t="s">
        <v>30</v>
      </c>
      <c r="R2" s="3" t="s">
        <v>31</v>
      </c>
      <c r="S2" s="3">
        <v>111</v>
      </c>
      <c r="AB2" s="1"/>
      <c r="AC2" s="7" t="s">
        <v>24</v>
      </c>
    </row>
    <row r="3" spans="6:29" ht="12.75">
      <c r="F3" s="8">
        <v>42825</v>
      </c>
      <c r="G3" s="1">
        <v>6000</v>
      </c>
      <c r="H3" s="1">
        <v>6000</v>
      </c>
      <c r="I3" s="1" t="s">
        <v>25</v>
      </c>
      <c r="J3" s="1" t="s">
        <v>26</v>
      </c>
      <c r="K3" s="1"/>
      <c r="L3" s="1" t="s">
        <v>32</v>
      </c>
      <c r="M3" s="1" t="s">
        <v>55</v>
      </c>
      <c r="P3" s="3" t="s">
        <v>34</v>
      </c>
      <c r="Q3" s="1" t="s">
        <v>30</v>
      </c>
      <c r="R3" s="3" t="s">
        <v>33</v>
      </c>
      <c r="S3" s="3">
        <v>6000</v>
      </c>
      <c r="AB3" s="1"/>
      <c r="AC3" s="7" t="s">
        <v>24</v>
      </c>
    </row>
    <row r="4" spans="6:29" ht="12.75">
      <c r="F4" s="8">
        <v>42765</v>
      </c>
      <c r="G4" s="1">
        <v>6000</v>
      </c>
      <c r="H4" s="1">
        <v>6000</v>
      </c>
      <c r="I4" s="1" t="s">
        <v>25</v>
      </c>
      <c r="J4" s="1" t="s">
        <v>26</v>
      </c>
      <c r="K4" s="1"/>
      <c r="L4" s="1" t="s">
        <v>32</v>
      </c>
      <c r="M4" s="1" t="s">
        <v>55</v>
      </c>
      <c r="P4" s="3" t="s">
        <v>34</v>
      </c>
      <c r="Q4" s="1" t="s">
        <v>30</v>
      </c>
      <c r="R4" s="3" t="s">
        <v>33</v>
      </c>
      <c r="S4" s="3">
        <v>6000</v>
      </c>
      <c r="AB4" s="1"/>
      <c r="AC4" s="7" t="s">
        <v>24</v>
      </c>
    </row>
    <row r="5" spans="6:29" ht="12.75">
      <c r="F5" s="8">
        <v>42886</v>
      </c>
      <c r="G5" s="1">
        <v>6000</v>
      </c>
      <c r="H5" s="1">
        <v>6000</v>
      </c>
      <c r="I5" s="1" t="s">
        <v>25</v>
      </c>
      <c r="J5" s="1" t="s">
        <v>26</v>
      </c>
      <c r="K5" s="1"/>
      <c r="L5" s="1" t="s">
        <v>32</v>
      </c>
      <c r="M5" s="1" t="s">
        <v>55</v>
      </c>
      <c r="P5" s="3" t="s">
        <v>34</v>
      </c>
      <c r="Q5" s="1" t="s">
        <v>30</v>
      </c>
      <c r="R5" s="3" t="s">
        <v>33</v>
      </c>
      <c r="S5" s="3">
        <v>6000</v>
      </c>
      <c r="AB5" s="1"/>
      <c r="AC5" s="7" t="s">
        <v>24</v>
      </c>
    </row>
    <row r="6" spans="6:29" ht="12.75">
      <c r="F6" s="8">
        <v>42460</v>
      </c>
      <c r="G6" s="1">
        <v>3000</v>
      </c>
      <c r="H6" s="1">
        <v>3000</v>
      </c>
      <c r="I6" s="1" t="s">
        <v>25</v>
      </c>
      <c r="J6" s="1" t="s">
        <v>26</v>
      </c>
      <c r="K6" s="1"/>
      <c r="L6" s="1" t="s">
        <v>32</v>
      </c>
      <c r="M6" s="1" t="s">
        <v>55</v>
      </c>
      <c r="P6" s="3" t="s">
        <v>34</v>
      </c>
      <c r="Q6" s="1" t="s">
        <v>30</v>
      </c>
      <c r="R6" s="3" t="s">
        <v>33</v>
      </c>
      <c r="S6" s="3">
        <v>3000</v>
      </c>
      <c r="AB6" s="1"/>
      <c r="AC6" s="7" t="s">
        <v>24</v>
      </c>
    </row>
    <row r="7" spans="6:29" ht="12.75">
      <c r="F7" s="8">
        <v>42489</v>
      </c>
      <c r="G7" s="1">
        <v>3000</v>
      </c>
      <c r="H7" s="1">
        <v>3000</v>
      </c>
      <c r="I7" s="1" t="s">
        <v>25</v>
      </c>
      <c r="J7" s="1" t="s">
        <v>26</v>
      </c>
      <c r="K7" s="1"/>
      <c r="L7" s="1" t="s">
        <v>32</v>
      </c>
      <c r="M7" s="1" t="s">
        <v>55</v>
      </c>
      <c r="P7" s="3" t="s">
        <v>34</v>
      </c>
      <c r="Q7" s="1" t="s">
        <v>30</v>
      </c>
      <c r="R7" s="3" t="s">
        <v>33</v>
      </c>
      <c r="S7" s="3">
        <v>3000</v>
      </c>
      <c r="AB7" s="1"/>
      <c r="AC7" s="7" t="s">
        <v>24</v>
      </c>
    </row>
    <row r="8" spans="6:29" ht="12.75">
      <c r="F8" s="8">
        <v>42521</v>
      </c>
      <c r="G8" s="1">
        <v>3000</v>
      </c>
      <c r="H8" s="1">
        <v>3000</v>
      </c>
      <c r="I8" s="1" t="s">
        <v>25</v>
      </c>
      <c r="J8" s="1" t="s">
        <v>26</v>
      </c>
      <c r="K8" s="1"/>
      <c r="L8" s="1" t="s">
        <v>32</v>
      </c>
      <c r="M8" s="1" t="s">
        <v>55</v>
      </c>
      <c r="P8" s="3" t="s">
        <v>34</v>
      </c>
      <c r="Q8" s="1" t="s">
        <v>30</v>
      </c>
      <c r="R8" s="3" t="s">
        <v>33</v>
      </c>
      <c r="S8" s="3">
        <v>3000</v>
      </c>
      <c r="AB8" s="1"/>
      <c r="AC8" s="7" t="s">
        <v>24</v>
      </c>
    </row>
    <row r="9" spans="6:29" ht="12.75">
      <c r="F9" s="8">
        <v>42531</v>
      </c>
      <c r="G9" s="1">
        <v>7</v>
      </c>
      <c r="H9" s="1">
        <v>7</v>
      </c>
      <c r="I9" s="1" t="s">
        <v>25</v>
      </c>
      <c r="J9" s="1" t="s">
        <v>26</v>
      </c>
      <c r="K9" s="1"/>
      <c r="L9" s="1" t="s">
        <v>32</v>
      </c>
      <c r="M9" s="1" t="s">
        <v>55</v>
      </c>
      <c r="P9" s="3" t="s">
        <v>35</v>
      </c>
      <c r="Q9" s="1" t="s">
        <v>30</v>
      </c>
      <c r="R9" s="3" t="s">
        <v>33</v>
      </c>
      <c r="S9" s="3">
        <v>7</v>
      </c>
      <c r="AB9" s="1"/>
      <c r="AC9" s="7" t="s">
        <v>24</v>
      </c>
    </row>
    <row r="10" spans="6:29" ht="12.75">
      <c r="F10" s="8">
        <v>42551</v>
      </c>
      <c r="G10" s="1">
        <v>3000</v>
      </c>
      <c r="H10" s="1">
        <v>3000</v>
      </c>
      <c r="I10" s="1" t="s">
        <v>25</v>
      </c>
      <c r="J10" s="1" t="s">
        <v>26</v>
      </c>
      <c r="K10" s="1"/>
      <c r="L10" s="1" t="s">
        <v>32</v>
      </c>
      <c r="M10" s="1" t="s">
        <v>55</v>
      </c>
      <c r="P10" s="3" t="s">
        <v>34</v>
      </c>
      <c r="Q10" s="1" t="s">
        <v>30</v>
      </c>
      <c r="R10" s="3" t="s">
        <v>33</v>
      </c>
      <c r="S10" s="3">
        <v>3000</v>
      </c>
      <c r="AB10" s="1"/>
      <c r="AC10" s="7" t="s">
        <v>24</v>
      </c>
    </row>
    <row r="11" spans="6:29" ht="12.75">
      <c r="F11" s="8">
        <v>42580</v>
      </c>
      <c r="G11" s="1">
        <v>3000</v>
      </c>
      <c r="H11" s="1">
        <v>3000</v>
      </c>
      <c r="I11" s="1" t="s">
        <v>25</v>
      </c>
      <c r="J11" s="1" t="s">
        <v>26</v>
      </c>
      <c r="K11" s="1"/>
      <c r="L11" s="1" t="s">
        <v>32</v>
      </c>
      <c r="M11" s="1" t="s">
        <v>55</v>
      </c>
      <c r="P11" s="3" t="s">
        <v>34</v>
      </c>
      <c r="Q11" s="1" t="s">
        <v>30</v>
      </c>
      <c r="R11" s="3" t="s">
        <v>33</v>
      </c>
      <c r="S11" s="3">
        <v>3000</v>
      </c>
      <c r="AB11" s="1"/>
      <c r="AC11" s="7" t="s">
        <v>24</v>
      </c>
    </row>
    <row r="12" spans="6:29" ht="12.75">
      <c r="F12" s="8">
        <v>42613</v>
      </c>
      <c r="G12" s="1">
        <v>6000</v>
      </c>
      <c r="H12" s="1">
        <v>6000</v>
      </c>
      <c r="I12" s="1" t="s">
        <v>25</v>
      </c>
      <c r="J12" s="1" t="s">
        <v>26</v>
      </c>
      <c r="K12" s="1"/>
      <c r="L12" s="1" t="s">
        <v>32</v>
      </c>
      <c r="M12" s="1" t="s">
        <v>55</v>
      </c>
      <c r="P12" s="3" t="s">
        <v>34</v>
      </c>
      <c r="Q12" s="1" t="s">
        <v>30</v>
      </c>
      <c r="R12" s="3" t="s">
        <v>33</v>
      </c>
      <c r="S12" s="3">
        <v>6000</v>
      </c>
      <c r="AB12" s="1"/>
      <c r="AC12" s="7" t="s">
        <v>24</v>
      </c>
    </row>
    <row r="13" spans="6:29" ht="12.75">
      <c r="F13" s="8">
        <v>42643</v>
      </c>
      <c r="G13" s="1">
        <v>6000</v>
      </c>
      <c r="H13" s="1">
        <v>6000</v>
      </c>
      <c r="I13" s="1" t="s">
        <v>25</v>
      </c>
      <c r="J13" s="1" t="s">
        <v>26</v>
      </c>
      <c r="K13" s="1"/>
      <c r="L13" s="1" t="s">
        <v>32</v>
      </c>
      <c r="M13" s="1" t="s">
        <v>55</v>
      </c>
      <c r="P13" s="3" t="s">
        <v>34</v>
      </c>
      <c r="Q13" s="1" t="s">
        <v>30</v>
      </c>
      <c r="R13" s="3" t="s">
        <v>33</v>
      </c>
      <c r="S13" s="3">
        <v>6000</v>
      </c>
      <c r="AB13" s="1"/>
      <c r="AC13" s="7" t="s">
        <v>24</v>
      </c>
    </row>
    <row r="14" spans="6:29" ht="12.75">
      <c r="F14" s="8">
        <v>42674</v>
      </c>
      <c r="G14" s="1">
        <v>6000</v>
      </c>
      <c r="H14" s="1">
        <v>6000</v>
      </c>
      <c r="I14" s="1" t="s">
        <v>25</v>
      </c>
      <c r="J14" s="1" t="s">
        <v>26</v>
      </c>
      <c r="K14" s="1"/>
      <c r="L14" s="1" t="s">
        <v>32</v>
      </c>
      <c r="M14" s="1" t="s">
        <v>55</v>
      </c>
      <c r="P14" s="3" t="s">
        <v>34</v>
      </c>
      <c r="Q14" s="1" t="s">
        <v>30</v>
      </c>
      <c r="R14" s="3" t="s">
        <v>33</v>
      </c>
      <c r="S14" s="3">
        <v>6000</v>
      </c>
      <c r="AB14" s="1"/>
      <c r="AC14" s="7" t="s">
        <v>24</v>
      </c>
    </row>
    <row r="15" spans="6:29" ht="12.75">
      <c r="F15" s="8">
        <v>42703</v>
      </c>
      <c r="G15" s="1">
        <v>6000</v>
      </c>
      <c r="H15" s="1">
        <v>6000</v>
      </c>
      <c r="I15" s="1" t="s">
        <v>25</v>
      </c>
      <c r="J15" s="1" t="s">
        <v>26</v>
      </c>
      <c r="K15" s="1"/>
      <c r="L15" s="1" t="s">
        <v>32</v>
      </c>
      <c r="M15" s="1" t="s">
        <v>55</v>
      </c>
      <c r="P15" s="3" t="s">
        <v>34</v>
      </c>
      <c r="Q15" s="1" t="s">
        <v>30</v>
      </c>
      <c r="R15" s="3" t="s">
        <v>33</v>
      </c>
      <c r="S15" s="3">
        <v>6000</v>
      </c>
      <c r="AB15" s="1"/>
      <c r="AC15" s="7" t="s">
        <v>24</v>
      </c>
    </row>
    <row r="16" spans="6:29" ht="12.75">
      <c r="F16" s="8">
        <v>42733</v>
      </c>
      <c r="G16" s="1">
        <v>6000</v>
      </c>
      <c r="H16" s="1">
        <v>6000</v>
      </c>
      <c r="I16" s="1" t="s">
        <v>25</v>
      </c>
      <c r="J16" s="1" t="s">
        <v>26</v>
      </c>
      <c r="K16" s="1"/>
      <c r="L16" s="1" t="s">
        <v>32</v>
      </c>
      <c r="M16" s="1" t="s">
        <v>55</v>
      </c>
      <c r="P16" s="3" t="s">
        <v>34</v>
      </c>
      <c r="Q16" s="1" t="s">
        <v>30</v>
      </c>
      <c r="R16" s="3" t="s">
        <v>33</v>
      </c>
      <c r="S16" s="3">
        <v>6000</v>
      </c>
      <c r="AB16" s="1"/>
      <c r="AC16" s="7" t="s">
        <v>24</v>
      </c>
    </row>
    <row r="17" spans="6:29" ht="12.75">
      <c r="F17" s="8">
        <v>42643</v>
      </c>
      <c r="G17" s="1">
        <v>13309.57</v>
      </c>
      <c r="H17" s="1">
        <v>13309.57</v>
      </c>
      <c r="I17" s="1" t="s">
        <v>25</v>
      </c>
      <c r="J17" s="1" t="s">
        <v>36</v>
      </c>
      <c r="K17" s="1"/>
      <c r="L17" s="1" t="s">
        <v>32</v>
      </c>
      <c r="M17" s="1" t="s">
        <v>66</v>
      </c>
      <c r="P17" s="3" t="s">
        <v>37</v>
      </c>
      <c r="Q17" s="1" t="s">
        <v>30</v>
      </c>
      <c r="R17" s="3" t="s">
        <v>38</v>
      </c>
      <c r="S17" s="3">
        <v>13309</v>
      </c>
      <c r="AB17" s="1"/>
      <c r="AC17" s="7" t="s">
        <v>24</v>
      </c>
    </row>
    <row r="18" spans="6:29" ht="12.75">
      <c r="F18" s="8">
        <v>42735</v>
      </c>
      <c r="G18" s="1">
        <v>9590.87</v>
      </c>
      <c r="H18" s="1">
        <v>9590.87</v>
      </c>
      <c r="I18" s="1" t="s">
        <v>25</v>
      </c>
      <c r="J18" s="1" t="s">
        <v>36</v>
      </c>
      <c r="K18" s="1"/>
      <c r="L18" s="1" t="s">
        <v>32</v>
      </c>
      <c r="M18" s="1" t="s">
        <v>66</v>
      </c>
      <c r="P18" s="3" t="s">
        <v>37</v>
      </c>
      <c r="Q18" s="1" t="s">
        <v>30</v>
      </c>
      <c r="R18" s="3" t="s">
        <v>38</v>
      </c>
      <c r="S18" s="3">
        <v>9590</v>
      </c>
      <c r="AB18" s="1"/>
      <c r="AC18" s="7" t="s">
        <v>24</v>
      </c>
    </row>
    <row r="19" spans="6:29" ht="12.75">
      <c r="F19" s="8">
        <v>42825</v>
      </c>
      <c r="G19" s="1">
        <v>14365.35</v>
      </c>
      <c r="H19" s="1">
        <v>14365.35</v>
      </c>
      <c r="I19" s="1" t="s">
        <v>25</v>
      </c>
      <c r="J19" s="1" t="s">
        <v>36</v>
      </c>
      <c r="K19" s="1"/>
      <c r="L19" s="1" t="s">
        <v>32</v>
      </c>
      <c r="M19" s="1" t="s">
        <v>66</v>
      </c>
      <c r="P19" s="3" t="s">
        <v>37</v>
      </c>
      <c r="Q19" s="1" t="s">
        <v>30</v>
      </c>
      <c r="R19" s="3" t="s">
        <v>38</v>
      </c>
      <c r="S19" s="3">
        <v>14365</v>
      </c>
      <c r="AB19" s="1"/>
      <c r="AC19" s="7" t="s">
        <v>24</v>
      </c>
    </row>
    <row r="20" spans="6:29" ht="12.75">
      <c r="F20" s="8">
        <v>42853</v>
      </c>
      <c r="G20" s="1">
        <v>619.61</v>
      </c>
      <c r="H20" s="1">
        <v>619.61</v>
      </c>
      <c r="I20" s="1" t="s">
        <v>25</v>
      </c>
      <c r="J20" s="1" t="s">
        <v>26</v>
      </c>
      <c r="K20" s="1"/>
      <c r="L20" s="1" t="s">
        <v>27</v>
      </c>
      <c r="M20" s="1" t="s">
        <v>28</v>
      </c>
      <c r="P20" s="3" t="s">
        <v>39</v>
      </c>
      <c r="Q20" s="1" t="s">
        <v>30</v>
      </c>
      <c r="R20" s="3" t="s">
        <v>31</v>
      </c>
      <c r="S20" s="3">
        <v>619</v>
      </c>
      <c r="AB20" s="1"/>
      <c r="AC20" s="7" t="s">
        <v>24</v>
      </c>
    </row>
    <row r="21" spans="6:29" ht="12.75">
      <c r="F21" s="8">
        <v>42886</v>
      </c>
      <c r="G21" s="1">
        <v>169.17</v>
      </c>
      <c r="H21" s="1">
        <v>169.17</v>
      </c>
      <c r="I21" s="1" t="s">
        <v>25</v>
      </c>
      <c r="J21" s="1" t="s">
        <v>26</v>
      </c>
      <c r="K21" s="1"/>
      <c r="L21" s="1" t="s">
        <v>27</v>
      </c>
      <c r="M21" s="1" t="s">
        <v>28</v>
      </c>
      <c r="P21" s="3" t="s">
        <v>40</v>
      </c>
      <c r="Q21" s="1" t="s">
        <v>30</v>
      </c>
      <c r="R21" s="3" t="s">
        <v>31</v>
      </c>
      <c r="S21" s="3">
        <v>169</v>
      </c>
      <c r="AB21" s="1"/>
      <c r="AC21" s="7" t="s">
        <v>24</v>
      </c>
    </row>
    <row r="22" spans="6:29" ht="12.75">
      <c r="F22" s="8">
        <v>42853</v>
      </c>
      <c r="G22" s="1">
        <v>6000</v>
      </c>
      <c r="H22" s="1">
        <v>6000</v>
      </c>
      <c r="I22" s="1" t="s">
        <v>25</v>
      </c>
      <c r="J22" s="1" t="s">
        <v>26</v>
      </c>
      <c r="K22" s="1"/>
      <c r="L22" s="1" t="s">
        <v>32</v>
      </c>
      <c r="M22" s="1" t="s">
        <v>55</v>
      </c>
      <c r="P22" s="3" t="s">
        <v>34</v>
      </c>
      <c r="Q22" s="1" t="s">
        <v>30</v>
      </c>
      <c r="R22" s="3" t="s">
        <v>33</v>
      </c>
      <c r="S22" s="3">
        <v>6000</v>
      </c>
      <c r="AB22" s="1"/>
      <c r="AC22" s="7" t="s">
        <v>24</v>
      </c>
    </row>
    <row r="23" spans="6:29" ht="12.75">
      <c r="F23" s="8">
        <v>42826</v>
      </c>
      <c r="G23" s="1">
        <v>5</v>
      </c>
      <c r="H23" s="1">
        <v>5</v>
      </c>
      <c r="I23" s="1" t="s">
        <v>25</v>
      </c>
      <c r="J23" s="1" t="s">
        <v>26</v>
      </c>
      <c r="K23" s="1"/>
      <c r="L23" s="1" t="s">
        <v>32</v>
      </c>
      <c r="M23" s="1" t="s">
        <v>55</v>
      </c>
      <c r="P23" s="3" t="s">
        <v>41</v>
      </c>
      <c r="Q23" s="1" t="s">
        <v>30</v>
      </c>
      <c r="R23" s="3" t="s">
        <v>33</v>
      </c>
      <c r="S23" s="3">
        <v>5</v>
      </c>
      <c r="AB23" s="1"/>
      <c r="AC23" s="7" t="s">
        <v>24</v>
      </c>
    </row>
    <row r="24" spans="6:29" ht="12.75">
      <c r="F24" s="8">
        <v>42826</v>
      </c>
      <c r="G24" s="1">
        <v>29.96</v>
      </c>
      <c r="H24" s="1">
        <v>29.96</v>
      </c>
      <c r="I24" s="1" t="s">
        <v>25</v>
      </c>
      <c r="J24" s="1" t="s">
        <v>42</v>
      </c>
      <c r="K24" s="1"/>
      <c r="L24" s="1" t="s">
        <v>32</v>
      </c>
      <c r="M24" s="1" t="s">
        <v>55</v>
      </c>
      <c r="P24" s="3" t="s">
        <v>43</v>
      </c>
      <c r="Q24" s="1" t="s">
        <v>30</v>
      </c>
      <c r="R24" s="3" t="s">
        <v>33</v>
      </c>
      <c r="S24" s="3">
        <v>29</v>
      </c>
      <c r="AB24" s="1"/>
      <c r="AC24" s="7" t="s">
        <v>24</v>
      </c>
    </row>
    <row r="25" spans="6:29" ht="12.75">
      <c r="F25" s="8">
        <v>42826</v>
      </c>
      <c r="G25" s="1">
        <v>85.87</v>
      </c>
      <c r="H25" s="1">
        <v>85.87</v>
      </c>
      <c r="I25" s="1" t="s">
        <v>25</v>
      </c>
      <c r="J25" s="1" t="s">
        <v>42</v>
      </c>
      <c r="K25" s="1"/>
      <c r="L25" s="1" t="s">
        <v>32</v>
      </c>
      <c r="M25" s="1" t="s">
        <v>55</v>
      </c>
      <c r="P25" s="3" t="s">
        <v>44</v>
      </c>
      <c r="Q25" s="1" t="s">
        <v>30</v>
      </c>
      <c r="R25" s="3" t="s">
        <v>33</v>
      </c>
      <c r="S25" s="3">
        <v>85</v>
      </c>
      <c r="AB25" s="1"/>
      <c r="AC25" s="7" t="s">
        <v>24</v>
      </c>
    </row>
    <row r="26" spans="6:29" ht="12.75">
      <c r="F26" s="8">
        <v>42826</v>
      </c>
      <c r="G26" s="1">
        <v>10.52</v>
      </c>
      <c r="H26" s="1">
        <v>10.52</v>
      </c>
      <c r="I26" s="1" t="s">
        <v>25</v>
      </c>
      <c r="J26" s="1" t="s">
        <v>42</v>
      </c>
      <c r="K26" s="1"/>
      <c r="L26" s="1" t="s">
        <v>32</v>
      </c>
      <c r="M26" s="1" t="s">
        <v>55</v>
      </c>
      <c r="P26" s="3" t="s">
        <v>45</v>
      </c>
      <c r="Q26" s="1" t="s">
        <v>30</v>
      </c>
      <c r="R26" s="3" t="s">
        <v>33</v>
      </c>
      <c r="S26" s="3">
        <v>10</v>
      </c>
      <c r="AB26" s="1"/>
      <c r="AC26" s="7" t="s">
        <v>24</v>
      </c>
    </row>
    <row r="27" spans="6:29" ht="12.75">
      <c r="F27" s="8">
        <v>42826</v>
      </c>
      <c r="G27" s="1">
        <v>28.16</v>
      </c>
      <c r="H27" s="1">
        <v>28.16</v>
      </c>
      <c r="I27" s="1" t="s">
        <v>25</v>
      </c>
      <c r="J27" s="1" t="s">
        <v>42</v>
      </c>
      <c r="K27" s="1"/>
      <c r="L27" s="1" t="s">
        <v>32</v>
      </c>
      <c r="M27" s="1" t="s">
        <v>55</v>
      </c>
      <c r="P27" s="3" t="s">
        <v>46</v>
      </c>
      <c r="Q27" s="1" t="s">
        <v>30</v>
      </c>
      <c r="R27" s="3" t="s">
        <v>33</v>
      </c>
      <c r="S27" s="3">
        <v>28</v>
      </c>
      <c r="AB27" s="1"/>
      <c r="AC27" s="7" t="s">
        <v>24</v>
      </c>
    </row>
    <row r="28" spans="6:29" ht="12.75">
      <c r="F28" s="8">
        <v>42826</v>
      </c>
      <c r="G28" s="1">
        <v>4.93</v>
      </c>
      <c r="H28" s="1">
        <v>4.93</v>
      </c>
      <c r="I28" s="1" t="s">
        <v>25</v>
      </c>
      <c r="J28" s="1" t="s">
        <v>42</v>
      </c>
      <c r="K28" s="1"/>
      <c r="L28" s="1" t="s">
        <v>32</v>
      </c>
      <c r="M28" s="1" t="s">
        <v>55</v>
      </c>
      <c r="P28" s="3" t="s">
        <v>47</v>
      </c>
      <c r="Q28" s="1" t="s">
        <v>30</v>
      </c>
      <c r="R28" s="3" t="s">
        <v>33</v>
      </c>
      <c r="S28" s="3">
        <v>4</v>
      </c>
      <c r="AB28" s="1"/>
      <c r="AC28" s="7" t="s">
        <v>24</v>
      </c>
    </row>
    <row r="29" spans="6:29" ht="12.75">
      <c r="F29" s="8">
        <v>42826</v>
      </c>
      <c r="G29" s="1">
        <v>2.53</v>
      </c>
      <c r="H29" s="1">
        <v>2.53</v>
      </c>
      <c r="I29" s="1" t="s">
        <v>25</v>
      </c>
      <c r="J29" s="1" t="s">
        <v>42</v>
      </c>
      <c r="K29" s="1"/>
      <c r="L29" s="1" t="s">
        <v>32</v>
      </c>
      <c r="M29" s="1" t="s">
        <v>55</v>
      </c>
      <c r="P29" s="3" t="s">
        <v>48</v>
      </c>
      <c r="Q29" s="1" t="s">
        <v>30</v>
      </c>
      <c r="R29" s="3" t="s">
        <v>33</v>
      </c>
      <c r="S29" s="3">
        <v>2</v>
      </c>
      <c r="AB29" s="1"/>
      <c r="AC29" s="7" t="s">
        <v>24</v>
      </c>
    </row>
    <row r="30" spans="6:29" ht="12.75">
      <c r="F30" s="8">
        <v>42826</v>
      </c>
      <c r="G30" s="1">
        <v>49.4</v>
      </c>
      <c r="H30" s="1">
        <v>49.4</v>
      </c>
      <c r="I30" s="1" t="s">
        <v>25</v>
      </c>
      <c r="J30" s="1" t="s">
        <v>42</v>
      </c>
      <c r="K30" s="1"/>
      <c r="L30" s="1" t="s">
        <v>32</v>
      </c>
      <c r="M30" s="1" t="s">
        <v>55</v>
      </c>
      <c r="P30" s="3" t="s">
        <v>49</v>
      </c>
      <c r="Q30" s="1" t="s">
        <v>30</v>
      </c>
      <c r="R30" s="3" t="s">
        <v>33</v>
      </c>
      <c r="S30" s="3">
        <v>49</v>
      </c>
      <c r="AB30" s="1"/>
      <c r="AC30" s="7" t="s">
        <v>24</v>
      </c>
    </row>
    <row r="31" spans="6:29" ht="12.75">
      <c r="F31" s="8">
        <v>42916</v>
      </c>
      <c r="G31" s="1">
        <v>8</v>
      </c>
      <c r="H31" s="1">
        <v>8</v>
      </c>
      <c r="I31" s="1" t="s">
        <v>25</v>
      </c>
      <c r="J31" s="1" t="s">
        <v>26</v>
      </c>
      <c r="K31" s="1"/>
      <c r="L31" s="1" t="s">
        <v>32</v>
      </c>
      <c r="M31" s="1" t="s">
        <v>28</v>
      </c>
      <c r="P31" s="3" t="s">
        <v>50</v>
      </c>
      <c r="Q31" s="1" t="s">
        <v>30</v>
      </c>
      <c r="R31" s="3" t="s">
        <v>31</v>
      </c>
      <c r="S31" s="3">
        <f>H31</f>
        <v>8</v>
      </c>
      <c r="AB31" s="1"/>
      <c r="AC31" s="7" t="s">
        <v>24</v>
      </c>
    </row>
    <row r="32" spans="6:29" ht="12.75">
      <c r="F32" s="8">
        <v>42947</v>
      </c>
      <c r="G32" s="1">
        <v>9.6</v>
      </c>
      <c r="H32" s="1">
        <v>9.6</v>
      </c>
      <c r="I32" s="1" t="s">
        <v>25</v>
      </c>
      <c r="J32" s="1" t="s">
        <v>26</v>
      </c>
      <c r="K32" s="1"/>
      <c r="L32" s="1" t="s">
        <v>32</v>
      </c>
      <c r="M32" s="1" t="s">
        <v>28</v>
      </c>
      <c r="P32" s="3" t="s">
        <v>51</v>
      </c>
      <c r="Q32" s="1" t="s">
        <v>30</v>
      </c>
      <c r="R32" s="3" t="s">
        <v>31</v>
      </c>
      <c r="S32" s="3">
        <v>9</v>
      </c>
      <c r="AB32" s="1"/>
      <c r="AC32" s="7" t="s">
        <v>24</v>
      </c>
    </row>
    <row r="33" spans="6:29" ht="12.75">
      <c r="F33" s="8">
        <v>42368</v>
      </c>
      <c r="G33" s="1">
        <v>5566.29</v>
      </c>
      <c r="H33" s="1">
        <v>5566.29</v>
      </c>
      <c r="I33" s="1" t="s">
        <v>25</v>
      </c>
      <c r="J33" s="1" t="s">
        <v>42</v>
      </c>
      <c r="K33" s="1"/>
      <c r="L33" s="1" t="s">
        <v>32</v>
      </c>
      <c r="M33" s="1" t="s">
        <v>66</v>
      </c>
      <c r="P33" s="3" t="s">
        <v>52</v>
      </c>
      <c r="Q33" s="1" t="s">
        <v>30</v>
      </c>
      <c r="R33" s="3" t="s">
        <v>53</v>
      </c>
      <c r="S33" s="3">
        <v>5566</v>
      </c>
      <c r="AB33" s="1"/>
      <c r="AC33" s="7" t="s">
        <v>24</v>
      </c>
    </row>
    <row r="34" spans="6:29" ht="12.75">
      <c r="F34" s="8">
        <v>42368</v>
      </c>
      <c r="G34" s="1">
        <v>24031.19</v>
      </c>
      <c r="H34" s="1">
        <v>24031.19</v>
      </c>
      <c r="I34" s="1" t="s">
        <v>25</v>
      </c>
      <c r="J34" s="1" t="s">
        <v>42</v>
      </c>
      <c r="K34" s="1"/>
      <c r="L34" s="1" t="s">
        <v>32</v>
      </c>
      <c r="M34" s="1" t="s">
        <v>66</v>
      </c>
      <c r="P34" s="3" t="s">
        <v>52</v>
      </c>
      <c r="Q34" s="1" t="s">
        <v>30</v>
      </c>
      <c r="R34" s="3" t="s">
        <v>53</v>
      </c>
      <c r="S34" s="3">
        <v>24031</v>
      </c>
      <c r="AB34" s="1"/>
      <c r="AC34" s="7" t="s">
        <v>24</v>
      </c>
    </row>
    <row r="35" spans="6:29" ht="12.75">
      <c r="F35" s="8">
        <v>42790</v>
      </c>
      <c r="G35" s="1">
        <v>6000</v>
      </c>
      <c r="H35" s="1">
        <v>6000</v>
      </c>
      <c r="I35" s="1" t="s">
        <v>25</v>
      </c>
      <c r="J35" s="1" t="s">
        <v>26</v>
      </c>
      <c r="K35" s="1"/>
      <c r="L35" s="1" t="s">
        <v>32</v>
      </c>
      <c r="M35" s="1" t="s">
        <v>55</v>
      </c>
      <c r="P35" s="3" t="s">
        <v>34</v>
      </c>
      <c r="Q35" s="1" t="s">
        <v>30</v>
      </c>
      <c r="R35" s="3" t="s">
        <v>33</v>
      </c>
      <c r="S35" s="3">
        <v>6000</v>
      </c>
      <c r="AB35" s="1"/>
      <c r="AC35" s="7" t="s">
        <v>24</v>
      </c>
    </row>
    <row r="36" spans="6:29" ht="12.75">
      <c r="F36" s="8">
        <v>42914</v>
      </c>
      <c r="G36" s="1">
        <v>6000</v>
      </c>
      <c r="H36" s="1">
        <v>6000</v>
      </c>
      <c r="I36" s="1" t="s">
        <v>25</v>
      </c>
      <c r="J36" s="1" t="s">
        <v>26</v>
      </c>
      <c r="K36" s="1"/>
      <c r="L36" s="1" t="s">
        <v>32</v>
      </c>
      <c r="M36" s="1" t="s">
        <v>55</v>
      </c>
      <c r="P36" s="3" t="s">
        <v>34</v>
      </c>
      <c r="Q36" s="1" t="s">
        <v>30</v>
      </c>
      <c r="R36" s="3" t="s">
        <v>33</v>
      </c>
      <c r="S36" s="3">
        <v>6000</v>
      </c>
      <c r="AB36" s="1"/>
      <c r="AC36" s="7" t="s">
        <v>24</v>
      </c>
    </row>
    <row r="37" spans="6:29" ht="12.75">
      <c r="F37" s="8">
        <v>42947</v>
      </c>
      <c r="G37" s="1">
        <v>6000</v>
      </c>
      <c r="H37" s="1">
        <v>6000</v>
      </c>
      <c r="I37" s="1" t="s">
        <v>25</v>
      </c>
      <c r="J37" s="1" t="s">
        <v>26</v>
      </c>
      <c r="K37" s="1"/>
      <c r="L37" s="1" t="s">
        <v>32</v>
      </c>
      <c r="M37" s="1" t="s">
        <v>55</v>
      </c>
      <c r="P37" s="3" t="s">
        <v>34</v>
      </c>
      <c r="Q37" s="1" t="s">
        <v>30</v>
      </c>
      <c r="R37" s="3" t="s">
        <v>33</v>
      </c>
      <c r="S37" s="3">
        <v>6000</v>
      </c>
      <c r="AB37" s="1"/>
      <c r="AC37" s="7" t="s">
        <v>24</v>
      </c>
    </row>
    <row r="38" spans="6:29" ht="12.75">
      <c r="F38" s="8">
        <v>43011</v>
      </c>
      <c r="G38" s="1">
        <v>6000</v>
      </c>
      <c r="H38" s="1">
        <v>6000</v>
      </c>
      <c r="I38" s="1" t="s">
        <v>25</v>
      </c>
      <c r="J38" s="1" t="s">
        <v>26</v>
      </c>
      <c r="K38" s="1"/>
      <c r="L38" s="1" t="s">
        <v>32</v>
      </c>
      <c r="M38" s="1" t="s">
        <v>55</v>
      </c>
      <c r="P38" s="3" t="s">
        <v>34</v>
      </c>
      <c r="Q38" s="1" t="s">
        <v>30</v>
      </c>
      <c r="R38" s="3" t="s">
        <v>33</v>
      </c>
      <c r="S38" s="3">
        <v>6000</v>
      </c>
      <c r="AB38" s="1"/>
      <c r="AC38" s="7" t="s">
        <v>24</v>
      </c>
    </row>
    <row r="39" spans="6:29" ht="12.75">
      <c r="F39" s="8">
        <v>43039</v>
      </c>
      <c r="G39" s="1">
        <v>6000</v>
      </c>
      <c r="H39" s="1">
        <v>6000</v>
      </c>
      <c r="I39" s="1" t="s">
        <v>25</v>
      </c>
      <c r="J39" s="1" t="s">
        <v>26</v>
      </c>
      <c r="K39" s="1"/>
      <c r="L39" s="1" t="s">
        <v>32</v>
      </c>
      <c r="M39" s="1" t="s">
        <v>55</v>
      </c>
      <c r="P39" s="3" t="s">
        <v>34</v>
      </c>
      <c r="Q39" s="1" t="s">
        <v>30</v>
      </c>
      <c r="R39" s="3" t="s">
        <v>33</v>
      </c>
      <c r="S39" s="3">
        <v>6000</v>
      </c>
      <c r="AB39" s="1"/>
      <c r="AC39" s="7" t="s">
        <v>24</v>
      </c>
    </row>
    <row r="40" spans="6:29" ht="12.75">
      <c r="F40" s="8">
        <v>42307</v>
      </c>
      <c r="G40" s="1">
        <v>3000</v>
      </c>
      <c r="H40" s="1">
        <v>3000</v>
      </c>
      <c r="I40" s="1" t="s">
        <v>25</v>
      </c>
      <c r="J40" s="1" t="s">
        <v>26</v>
      </c>
      <c r="K40" s="1"/>
      <c r="L40" s="1" t="s">
        <v>32</v>
      </c>
      <c r="M40" s="1" t="s">
        <v>55</v>
      </c>
      <c r="P40" s="3" t="s">
        <v>34</v>
      </c>
      <c r="Q40" s="1" t="s">
        <v>30</v>
      </c>
      <c r="R40" s="3" t="s">
        <v>33</v>
      </c>
      <c r="S40" s="3">
        <v>3000</v>
      </c>
      <c r="AB40" s="1"/>
      <c r="AC40" s="7" t="s">
        <v>24</v>
      </c>
    </row>
    <row r="41" spans="6:29" ht="12.75">
      <c r="F41" s="8">
        <v>42338</v>
      </c>
      <c r="G41" s="1">
        <v>3000</v>
      </c>
      <c r="H41" s="1">
        <v>3000</v>
      </c>
      <c r="I41" s="1" t="s">
        <v>25</v>
      </c>
      <c r="J41" s="1" t="s">
        <v>26</v>
      </c>
      <c r="K41" s="1"/>
      <c r="L41" s="1" t="s">
        <v>32</v>
      </c>
      <c r="M41" s="1" t="s">
        <v>55</v>
      </c>
      <c r="P41" s="3" t="s">
        <v>34</v>
      </c>
      <c r="Q41" s="1" t="s">
        <v>30</v>
      </c>
      <c r="R41" s="3" t="s">
        <v>33</v>
      </c>
      <c r="S41" s="3">
        <v>3000</v>
      </c>
      <c r="AB41" s="1"/>
      <c r="AC41" s="7" t="s">
        <v>24</v>
      </c>
    </row>
    <row r="42" spans="6:29" ht="12.75">
      <c r="F42" s="8">
        <v>42367</v>
      </c>
      <c r="G42" s="1">
        <v>3000</v>
      </c>
      <c r="H42" s="1">
        <v>3000</v>
      </c>
      <c r="I42" s="1" t="s">
        <v>25</v>
      </c>
      <c r="J42" s="1" t="s">
        <v>26</v>
      </c>
      <c r="K42" s="1"/>
      <c r="L42" s="1" t="s">
        <v>32</v>
      </c>
      <c r="M42" s="1" t="s">
        <v>55</v>
      </c>
      <c r="P42" s="3" t="s">
        <v>34</v>
      </c>
      <c r="Q42" s="1" t="s">
        <v>30</v>
      </c>
      <c r="R42" s="3" t="s">
        <v>33</v>
      </c>
      <c r="S42" s="3">
        <v>3000</v>
      </c>
      <c r="AB42" s="1"/>
      <c r="AC42" s="7" t="s">
        <v>24</v>
      </c>
    </row>
    <row r="43" spans="6:29" ht="12.75">
      <c r="F43" s="8">
        <v>42368</v>
      </c>
      <c r="G43" s="1">
        <v>3</v>
      </c>
      <c r="H43" s="1">
        <v>3</v>
      </c>
      <c r="I43" s="1" t="s">
        <v>25</v>
      </c>
      <c r="J43" s="1" t="s">
        <v>26</v>
      </c>
      <c r="K43" s="1"/>
      <c r="L43" s="1" t="s">
        <v>32</v>
      </c>
      <c r="M43" s="1" t="s">
        <v>55</v>
      </c>
      <c r="P43" s="3" t="s">
        <v>54</v>
      </c>
      <c r="Q43" s="1" t="s">
        <v>30</v>
      </c>
      <c r="R43" s="3" t="s">
        <v>33</v>
      </c>
      <c r="S43" s="3">
        <v>3</v>
      </c>
      <c r="AB43" s="1"/>
      <c r="AC43" s="7" t="s">
        <v>24</v>
      </c>
    </row>
    <row r="44" spans="6:29" ht="12.75">
      <c r="F44" s="8">
        <v>42401</v>
      </c>
      <c r="G44" s="1">
        <v>3000</v>
      </c>
      <c r="H44" s="1">
        <v>3000</v>
      </c>
      <c r="I44" s="1" t="s">
        <v>25</v>
      </c>
      <c r="J44" s="1" t="s">
        <v>26</v>
      </c>
      <c r="K44" s="1"/>
      <c r="L44" s="1" t="s">
        <v>32</v>
      </c>
      <c r="M44" s="1" t="s">
        <v>55</v>
      </c>
      <c r="P44" s="3" t="s">
        <v>34</v>
      </c>
      <c r="Q44" s="1" t="s">
        <v>30</v>
      </c>
      <c r="R44" s="3" t="s">
        <v>33</v>
      </c>
      <c r="S44" s="3">
        <v>3000</v>
      </c>
      <c r="AB44" s="1"/>
      <c r="AC44" s="7" t="s">
        <v>24</v>
      </c>
    </row>
    <row r="45" spans="6:29" ht="12.75">
      <c r="F45" s="8">
        <v>42430</v>
      </c>
      <c r="G45" s="1">
        <v>3000</v>
      </c>
      <c r="H45" s="1">
        <v>3000</v>
      </c>
      <c r="I45" s="1" t="s">
        <v>25</v>
      </c>
      <c r="J45" s="1" t="s">
        <v>26</v>
      </c>
      <c r="K45" s="1"/>
      <c r="L45" s="1" t="s">
        <v>32</v>
      </c>
      <c r="M45" s="1" t="s">
        <v>55</v>
      </c>
      <c r="P45" s="3" t="s">
        <v>34</v>
      </c>
      <c r="Q45" s="1" t="s">
        <v>30</v>
      </c>
      <c r="R45" s="3" t="s">
        <v>33</v>
      </c>
      <c r="S45" s="3">
        <v>3000</v>
      </c>
      <c r="AB45" s="1"/>
      <c r="AC45" s="7" t="s">
        <v>24</v>
      </c>
    </row>
    <row r="46" spans="6:29" ht="12.75">
      <c r="F46" s="8">
        <v>42628</v>
      </c>
      <c r="G46" s="1">
        <v>7470</v>
      </c>
      <c r="H46" s="1">
        <v>7470</v>
      </c>
      <c r="I46" s="1" t="s">
        <v>25</v>
      </c>
      <c r="J46" s="1" t="s">
        <v>26</v>
      </c>
      <c r="K46" s="1"/>
      <c r="L46" s="1" t="s">
        <v>32</v>
      </c>
      <c r="M46" s="1" t="s">
        <v>55</v>
      </c>
      <c r="P46" s="3" t="s">
        <v>56</v>
      </c>
      <c r="Q46" s="1" t="s">
        <v>30</v>
      </c>
      <c r="R46" s="3" t="s">
        <v>33</v>
      </c>
      <c r="S46" s="3">
        <v>7470</v>
      </c>
      <c r="AB46" s="1"/>
      <c r="AC46" s="7" t="s">
        <v>24</v>
      </c>
    </row>
    <row r="47" spans="6:29" ht="12.75">
      <c r="F47" s="8">
        <v>42774</v>
      </c>
      <c r="G47" s="1">
        <v>132</v>
      </c>
      <c r="H47" s="1">
        <v>132</v>
      </c>
      <c r="I47" s="1" t="s">
        <v>25</v>
      </c>
      <c r="J47" s="1" t="s">
        <v>26</v>
      </c>
      <c r="K47" s="1"/>
      <c r="L47" s="1" t="s">
        <v>32</v>
      </c>
      <c r="M47" s="1" t="s">
        <v>55</v>
      </c>
      <c r="P47" s="3" t="s">
        <v>57</v>
      </c>
      <c r="Q47" s="1" t="s">
        <v>30</v>
      </c>
      <c r="R47" s="3" t="s">
        <v>33</v>
      </c>
      <c r="S47" s="3">
        <v>132</v>
      </c>
      <c r="AB47" s="1"/>
      <c r="AC47" s="7" t="s">
        <v>24</v>
      </c>
    </row>
    <row r="48" spans="6:29" ht="12.75">
      <c r="F48" s="8">
        <v>42369</v>
      </c>
      <c r="G48" s="1">
        <v>1405.05</v>
      </c>
      <c r="H48" s="1">
        <v>1405.05</v>
      </c>
      <c r="I48" s="1" t="s">
        <v>25</v>
      </c>
      <c r="J48" s="1" t="s">
        <v>26</v>
      </c>
      <c r="K48" s="1"/>
      <c r="L48" s="1" t="s">
        <v>27</v>
      </c>
      <c r="M48" s="1" t="s">
        <v>28</v>
      </c>
      <c r="P48" s="3" t="s">
        <v>58</v>
      </c>
      <c r="Q48" s="1" t="s">
        <v>30</v>
      </c>
      <c r="R48" s="3" t="s">
        <v>31</v>
      </c>
      <c r="S48" s="3">
        <v>1405</v>
      </c>
      <c r="AB48" s="1"/>
      <c r="AC48" s="7" t="s">
        <v>24</v>
      </c>
    </row>
    <row r="49" spans="6:29" ht="12.75">
      <c r="F49" s="8">
        <v>42460</v>
      </c>
      <c r="G49" s="1">
        <v>4488.05</v>
      </c>
      <c r="H49" s="1">
        <v>4488.05</v>
      </c>
      <c r="I49" s="1" t="s">
        <v>25</v>
      </c>
      <c r="J49" s="1" t="s">
        <v>26</v>
      </c>
      <c r="K49" s="1"/>
      <c r="L49" s="1" t="s">
        <v>27</v>
      </c>
      <c r="M49" s="1" t="s">
        <v>28</v>
      </c>
      <c r="P49" s="3" t="s">
        <v>58</v>
      </c>
      <c r="Q49" s="1" t="s">
        <v>30</v>
      </c>
      <c r="R49" s="3" t="s">
        <v>31</v>
      </c>
      <c r="S49" s="3">
        <v>4488</v>
      </c>
      <c r="AB49" s="1"/>
      <c r="AC49" s="7" t="s">
        <v>24</v>
      </c>
    </row>
    <row r="50" spans="6:29" ht="12.75">
      <c r="F50" s="8">
        <v>42643</v>
      </c>
      <c r="G50" s="1">
        <v>3572.93</v>
      </c>
      <c r="H50" s="1">
        <v>3572.93</v>
      </c>
      <c r="I50" s="1" t="s">
        <v>25</v>
      </c>
      <c r="J50" s="1" t="s">
        <v>26</v>
      </c>
      <c r="K50" s="1"/>
      <c r="L50" s="1" t="s">
        <v>27</v>
      </c>
      <c r="M50" s="1" t="s">
        <v>28</v>
      </c>
      <c r="P50" s="3" t="s">
        <v>58</v>
      </c>
      <c r="Q50" s="1" t="s">
        <v>30</v>
      </c>
      <c r="R50" s="3" t="s">
        <v>31</v>
      </c>
      <c r="S50" s="3">
        <v>3572</v>
      </c>
      <c r="AB50" s="1"/>
      <c r="AC50" s="7" t="s">
        <v>24</v>
      </c>
    </row>
    <row r="51" spans="6:29" ht="12.75">
      <c r="F51" s="8">
        <v>42735</v>
      </c>
      <c r="G51" s="1">
        <v>2412.98</v>
      </c>
      <c r="H51" s="1">
        <v>2412.98</v>
      </c>
      <c r="I51" s="1" t="s">
        <v>25</v>
      </c>
      <c r="J51" s="1" t="s">
        <v>26</v>
      </c>
      <c r="K51" s="1"/>
      <c r="L51" s="1" t="s">
        <v>27</v>
      </c>
      <c r="M51" s="1" t="s">
        <v>28</v>
      </c>
      <c r="P51" s="3" t="s">
        <v>58</v>
      </c>
      <c r="Q51" s="1" t="s">
        <v>30</v>
      </c>
      <c r="R51" s="3" t="s">
        <v>31</v>
      </c>
      <c r="S51" s="3">
        <v>2412</v>
      </c>
      <c r="AB51" s="1"/>
      <c r="AC51" s="7" t="s">
        <v>24</v>
      </c>
    </row>
    <row r="52" spans="6:29" ht="12.75">
      <c r="F52" s="8">
        <v>42278</v>
      </c>
      <c r="G52" s="1">
        <v>1620.83</v>
      </c>
      <c r="H52" s="1">
        <v>1620.83</v>
      </c>
      <c r="I52" s="1" t="s">
        <v>25</v>
      </c>
      <c r="J52" s="1" t="s">
        <v>26</v>
      </c>
      <c r="K52" s="1"/>
      <c r="L52" s="1" t="s">
        <v>32</v>
      </c>
      <c r="M52" s="1" t="s">
        <v>63</v>
      </c>
      <c r="P52" s="3" t="s">
        <v>59</v>
      </c>
      <c r="Q52" s="1" t="s">
        <v>30</v>
      </c>
      <c r="R52" s="3" t="s">
        <v>31</v>
      </c>
      <c r="S52" s="3">
        <v>1620</v>
      </c>
      <c r="AB52" s="1"/>
      <c r="AC52" s="7" t="s">
        <v>24</v>
      </c>
    </row>
    <row r="53" spans="1:29" ht="12.75">
      <c r="A53" s="1"/>
      <c r="B53" s="8">
        <v>42352</v>
      </c>
      <c r="C53" s="3">
        <v>130000</v>
      </c>
      <c r="D53" s="2" t="s">
        <v>60</v>
      </c>
      <c r="E53" s="1" t="s">
        <v>61</v>
      </c>
      <c r="F53" s="8">
        <v>42353</v>
      </c>
      <c r="G53" s="1">
        <v>130000</v>
      </c>
      <c r="H53" s="1">
        <v>558220</v>
      </c>
      <c r="I53" s="1" t="s">
        <v>25</v>
      </c>
      <c r="J53" s="1" t="s">
        <v>26</v>
      </c>
      <c r="K53" s="1">
        <v>0.23288309</v>
      </c>
      <c r="L53" s="1" t="s">
        <v>62</v>
      </c>
      <c r="M53" s="1" t="s">
        <v>63</v>
      </c>
      <c r="P53" s="3" t="s">
        <v>64</v>
      </c>
      <c r="Q53" s="1" t="s">
        <v>30</v>
      </c>
      <c r="R53" s="3" t="s">
        <v>31</v>
      </c>
      <c r="S53" s="3">
        <v>130000</v>
      </c>
      <c r="AB53" s="1"/>
      <c r="AC53" s="7" t="s">
        <v>24</v>
      </c>
    </row>
    <row r="54" spans="1:29" ht="12.75">
      <c r="A54" s="1"/>
      <c r="B54" s="8">
        <v>42524</v>
      </c>
      <c r="C54" s="3">
        <v>62000</v>
      </c>
      <c r="D54" s="2" t="s">
        <v>60</v>
      </c>
      <c r="E54" s="1" t="s">
        <v>61</v>
      </c>
      <c r="F54" s="8">
        <v>42525</v>
      </c>
      <c r="G54" s="1">
        <v>62000</v>
      </c>
      <c r="H54" s="1">
        <v>247070</v>
      </c>
      <c r="I54" s="1" t="s">
        <v>25</v>
      </c>
      <c r="J54" s="1" t="s">
        <v>26</v>
      </c>
      <c r="K54" s="1">
        <v>0.25094103</v>
      </c>
      <c r="L54" s="1" t="s">
        <v>62</v>
      </c>
      <c r="M54" s="1" t="s">
        <v>63</v>
      </c>
      <c r="P54" s="3" t="s">
        <v>64</v>
      </c>
      <c r="Q54" s="1" t="s">
        <v>30</v>
      </c>
      <c r="R54" s="3" t="s">
        <v>31</v>
      </c>
      <c r="S54" s="3">
        <v>62000</v>
      </c>
      <c r="AB54" s="1"/>
      <c r="AC54" s="7" t="s">
        <v>24</v>
      </c>
    </row>
    <row r="55" spans="1:29" ht="12.75">
      <c r="A55" s="1"/>
      <c r="B55" s="8">
        <v>42653</v>
      </c>
      <c r="C55" s="3">
        <v>78000</v>
      </c>
      <c r="D55" s="2" t="s">
        <v>60</v>
      </c>
      <c r="E55" s="1" t="s">
        <v>61</v>
      </c>
      <c r="F55" s="8">
        <v>42654</v>
      </c>
      <c r="G55" s="1">
        <v>78000</v>
      </c>
      <c r="H55" s="1">
        <v>278460</v>
      </c>
      <c r="I55" s="1" t="s">
        <v>25</v>
      </c>
      <c r="J55" s="1" t="s">
        <v>26</v>
      </c>
      <c r="K55" s="1">
        <v>0.28011204</v>
      </c>
      <c r="L55" s="1" t="s">
        <v>62</v>
      </c>
      <c r="M55" s="1" t="s">
        <v>63</v>
      </c>
      <c r="P55" s="3" t="s">
        <v>64</v>
      </c>
      <c r="Q55" s="1" t="s">
        <v>30</v>
      </c>
      <c r="R55" s="3" t="s">
        <v>31</v>
      </c>
      <c r="S55" s="3">
        <v>78000</v>
      </c>
      <c r="AB55" s="1"/>
      <c r="AC55" s="7" t="s">
        <v>24</v>
      </c>
    </row>
    <row r="56" spans="1:29" ht="12.75">
      <c r="A56" s="1"/>
      <c r="B56" s="8">
        <v>42824</v>
      </c>
      <c r="C56" s="3">
        <v>100000</v>
      </c>
      <c r="D56" s="2" t="s">
        <v>60</v>
      </c>
      <c r="E56" s="1" t="s">
        <v>61</v>
      </c>
      <c r="F56" s="8">
        <v>42826</v>
      </c>
      <c r="G56" s="1">
        <v>100000</v>
      </c>
      <c r="H56" s="1">
        <v>330777.97</v>
      </c>
      <c r="I56" s="1" t="s">
        <v>25</v>
      </c>
      <c r="J56" s="1" t="s">
        <v>26</v>
      </c>
      <c r="K56" s="1">
        <v>0.30231759</v>
      </c>
      <c r="L56" s="1" t="s">
        <v>62</v>
      </c>
      <c r="M56" s="1" t="s">
        <v>63</v>
      </c>
      <c r="P56" s="3" t="s">
        <v>65</v>
      </c>
      <c r="Q56" s="1" t="s">
        <v>30</v>
      </c>
      <c r="R56" s="3" t="s">
        <v>31</v>
      </c>
      <c r="S56" s="3">
        <v>100000</v>
      </c>
      <c r="AB56" s="1"/>
      <c r="AC56" s="7" t="s">
        <v>24</v>
      </c>
    </row>
    <row r="57" spans="1:29" ht="12.75">
      <c r="A57" s="1"/>
      <c r="B57" s="8">
        <v>42912</v>
      </c>
      <c r="C57" s="3">
        <v>58000</v>
      </c>
      <c r="D57" s="2" t="s">
        <v>60</v>
      </c>
      <c r="E57" s="1" t="s">
        <v>61</v>
      </c>
      <c r="F57" s="8">
        <v>42913</v>
      </c>
      <c r="G57" s="1">
        <v>58000</v>
      </c>
      <c r="H57" s="1">
        <v>212570</v>
      </c>
      <c r="I57" s="1" t="s">
        <v>25</v>
      </c>
      <c r="J57" s="1" t="s">
        <v>26</v>
      </c>
      <c r="K57" s="1">
        <v>0.2728513</v>
      </c>
      <c r="L57" s="1" t="s">
        <v>62</v>
      </c>
      <c r="M57" s="1" t="s">
        <v>63</v>
      </c>
      <c r="P57" s="3" t="s">
        <v>64</v>
      </c>
      <c r="Q57" s="1" t="s">
        <v>30</v>
      </c>
      <c r="R57" s="3" t="s">
        <v>31</v>
      </c>
      <c r="S57" s="3">
        <v>58000</v>
      </c>
      <c r="AB57" s="1"/>
      <c r="AC57" s="7" t="s">
        <v>24</v>
      </c>
    </row>
    <row r="58" spans="1:29" ht="12.75">
      <c r="A58" s="1"/>
      <c r="B58" s="8">
        <v>43038</v>
      </c>
      <c r="C58" s="3">
        <v>49919</v>
      </c>
      <c r="D58" s="2" t="s">
        <v>60</v>
      </c>
      <c r="E58" s="1" t="s">
        <v>61</v>
      </c>
      <c r="F58" s="8">
        <v>43039</v>
      </c>
      <c r="G58" s="1">
        <v>49919</v>
      </c>
      <c r="H58" s="1">
        <v>185949.91</v>
      </c>
      <c r="I58" s="1" t="s">
        <v>25</v>
      </c>
      <c r="J58" s="1" t="s">
        <v>26</v>
      </c>
      <c r="K58" s="1">
        <v>0.26845402</v>
      </c>
      <c r="L58" s="1" t="s">
        <v>62</v>
      </c>
      <c r="M58" s="1" t="s">
        <v>63</v>
      </c>
      <c r="P58" s="3" t="s">
        <v>64</v>
      </c>
      <c r="Q58" s="1" t="s">
        <v>30</v>
      </c>
      <c r="R58" s="3" t="s">
        <v>31</v>
      </c>
      <c r="S58" s="3">
        <v>49919</v>
      </c>
      <c r="AB58" s="1"/>
      <c r="AC58" s="7" t="s">
        <v>24</v>
      </c>
    </row>
    <row r="59" spans="1:29" ht="12.75">
      <c r="A59" s="1"/>
      <c r="B59" s="8">
        <v>43069</v>
      </c>
      <c r="C59" s="3">
        <v>53925</v>
      </c>
      <c r="D59" s="2" t="s">
        <v>60</v>
      </c>
      <c r="E59" s="1" t="s">
        <v>61</v>
      </c>
      <c r="F59" s="8">
        <v>43070</v>
      </c>
      <c r="G59" s="1">
        <v>53925</v>
      </c>
      <c r="H59" s="1">
        <v>205184.63</v>
      </c>
      <c r="I59" s="1" t="s">
        <v>25</v>
      </c>
      <c r="J59" s="1" t="s">
        <v>26</v>
      </c>
      <c r="K59" s="1">
        <v>0.26281208</v>
      </c>
      <c r="L59" s="1" t="s">
        <v>62</v>
      </c>
      <c r="M59" s="1" t="s">
        <v>63</v>
      </c>
      <c r="P59" s="3" t="s">
        <v>64</v>
      </c>
      <c r="Q59" s="1" t="s">
        <v>30</v>
      </c>
      <c r="R59" s="3" t="s">
        <v>31</v>
      </c>
      <c r="S59" s="3">
        <v>53925</v>
      </c>
      <c r="AB59" s="1"/>
      <c r="AC59" s="7" t="s">
        <v>24</v>
      </c>
    </row>
    <row r="60" spans="28:29" ht="12.75">
      <c r="AB60" s="1"/>
      <c r="AC60" s="7" t="s">
        <v>24</v>
      </c>
    </row>
    <row r="61" spans="28:29" ht="12.75">
      <c r="AB61" s="1"/>
      <c r="AC61" s="7" t="s">
        <v>24</v>
      </c>
    </row>
    <row r="62" spans="28:29" ht="12.75">
      <c r="AB62" s="1"/>
      <c r="AC62" s="7" t="s">
        <v>24</v>
      </c>
    </row>
    <row r="63" spans="28:29" ht="12.75">
      <c r="AB63" s="1"/>
      <c r="AC63" s="7" t="s">
        <v>24</v>
      </c>
    </row>
    <row r="64" spans="28:29" ht="12.75">
      <c r="AB64" s="1"/>
      <c r="AC64" s="7" t="s">
        <v>24</v>
      </c>
    </row>
    <row r="65" spans="28:29" ht="12.75">
      <c r="AB65" s="1"/>
      <c r="AC65" s="7" t="s">
        <v>24</v>
      </c>
    </row>
    <row r="66" spans="28:29" ht="12.75">
      <c r="AB66" s="1"/>
      <c r="AC66" s="7" t="s">
        <v>24</v>
      </c>
    </row>
    <row r="67" spans="28:29" ht="12.75">
      <c r="AB67" s="1"/>
      <c r="AC67" s="7" t="s">
        <v>24</v>
      </c>
    </row>
    <row r="68" spans="28:29" ht="12.75">
      <c r="AB68" s="1"/>
      <c r="AC68" s="7" t="s">
        <v>24</v>
      </c>
    </row>
    <row r="69" spans="28:29" ht="12.75">
      <c r="AB69" s="1"/>
      <c r="AC69" s="7" t="s">
        <v>24</v>
      </c>
    </row>
    <row r="70" spans="28:29" ht="12.75">
      <c r="AB70" s="1"/>
      <c r="AC70" s="7" t="s">
        <v>24</v>
      </c>
    </row>
    <row r="71" spans="28:29" ht="12.75">
      <c r="AB71" s="1"/>
      <c r="AC71" s="7" t="s">
        <v>24</v>
      </c>
    </row>
    <row r="72" spans="28:29" ht="12.75">
      <c r="AB72" s="1"/>
      <c r="AC72" s="7" t="s">
        <v>24</v>
      </c>
    </row>
    <row r="73" spans="28:29" ht="12.75">
      <c r="AB73" s="1"/>
      <c r="AC73" s="7" t="s">
        <v>24</v>
      </c>
    </row>
    <row r="74" spans="28:29" ht="12.75">
      <c r="AB74" s="1"/>
      <c r="AC74" s="7" t="s">
        <v>24</v>
      </c>
    </row>
    <row r="75" spans="28:29" ht="12.75">
      <c r="AB75" s="1"/>
      <c r="AC75" s="7" t="s">
        <v>24</v>
      </c>
    </row>
    <row r="76" spans="28:29" ht="12.75">
      <c r="AB76" s="1"/>
      <c r="AC76" s="7" t="s">
        <v>24</v>
      </c>
    </row>
    <row r="77" spans="28:29" ht="12.75">
      <c r="AB77" s="1"/>
      <c r="AC77" s="7" t="s">
        <v>24</v>
      </c>
    </row>
    <row r="78" spans="28:29" ht="12.75">
      <c r="AB78" s="1"/>
      <c r="AC78" s="7" t="s">
        <v>24</v>
      </c>
    </row>
    <row r="79" spans="28:29" ht="12.75">
      <c r="AB79" s="1"/>
      <c r="AC79" s="7" t="s">
        <v>24</v>
      </c>
    </row>
    <row r="80" spans="28:29" ht="12.75">
      <c r="AB80" s="1"/>
      <c r="AC80" s="7" t="s">
        <v>24</v>
      </c>
    </row>
    <row r="81" spans="28:29" ht="12.75">
      <c r="AB81" s="1"/>
      <c r="AC81" s="7" t="s">
        <v>24</v>
      </c>
    </row>
    <row r="82" spans="28:29" ht="12.75">
      <c r="AB82" s="1"/>
      <c r="AC82" s="7" t="s">
        <v>24</v>
      </c>
    </row>
    <row r="83" spans="28:29" ht="12.75">
      <c r="AB83" s="1"/>
      <c r="AC83" s="7" t="s">
        <v>24</v>
      </c>
    </row>
    <row r="84" spans="28:29" ht="12.75">
      <c r="AB84" s="1"/>
      <c r="AC84" s="7" t="s">
        <v>24</v>
      </c>
    </row>
    <row r="85" spans="28:29" ht="12.75">
      <c r="AB85" s="1"/>
      <c r="AC85" s="7" t="s">
        <v>24</v>
      </c>
    </row>
    <row r="86" spans="28:29" ht="12.75">
      <c r="AB86" s="1"/>
      <c r="AC86" s="7" t="s">
        <v>24</v>
      </c>
    </row>
    <row r="87" spans="28:29" ht="12.75">
      <c r="AB87" s="1"/>
      <c r="AC87" s="7" t="s">
        <v>24</v>
      </c>
    </row>
    <row r="88" spans="28:29" ht="12.75">
      <c r="AB88" s="1"/>
      <c r="AC88" s="7" t="s">
        <v>24</v>
      </c>
    </row>
    <row r="89" spans="28:29" ht="12.75">
      <c r="AB89" s="1"/>
      <c r="AC89" s="7" t="s">
        <v>24</v>
      </c>
    </row>
    <row r="90" spans="28:29" ht="12.75">
      <c r="AB90" s="1"/>
      <c r="AC90" s="7" t="s">
        <v>24</v>
      </c>
    </row>
    <row r="91" spans="28:29" ht="12.75">
      <c r="AB91" s="1"/>
      <c r="AC91" s="7" t="s">
        <v>24</v>
      </c>
    </row>
    <row r="92" spans="28:29" ht="12.75">
      <c r="AB92" s="1"/>
      <c r="AC92" s="7" t="s">
        <v>24</v>
      </c>
    </row>
    <row r="93" spans="28:29" ht="12.75">
      <c r="AB93" s="1"/>
      <c r="AC93" s="7" t="s">
        <v>24</v>
      </c>
    </row>
    <row r="94" spans="28:29" ht="12.75">
      <c r="AB94" s="1"/>
      <c r="AC94" s="7" t="s">
        <v>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="141" zoomScaleNormal="141" zoomScalePageLayoutView="0" workbookViewId="0" topLeftCell="A17">
      <selection activeCell="E17" sqref="E17"/>
    </sheetView>
  </sheetViews>
  <sheetFormatPr defaultColWidth="11.421875" defaultRowHeight="12.75"/>
  <cols>
    <col min="1" max="1" width="27.7109375" style="0" customWidth="1"/>
    <col min="2" max="2" width="16.7109375" style="0" customWidth="1"/>
    <col min="3" max="3" width="16.00390625" style="0" customWidth="1"/>
    <col min="4" max="4" width="16.421875" style="0" customWidth="1"/>
    <col min="5" max="5" width="12.421875" style="0" customWidth="1"/>
    <col min="6" max="7" width="11.7109375" style="0" bestFit="1" customWidth="1"/>
  </cols>
  <sheetData>
    <row r="1" ht="12.75">
      <c r="A1" s="30" t="s">
        <v>72</v>
      </c>
    </row>
    <row r="4" spans="1:6" ht="12.75">
      <c r="A4" s="10" t="s">
        <v>68</v>
      </c>
      <c r="B4" s="10" t="s">
        <v>17</v>
      </c>
      <c r="C4" s="16"/>
      <c r="D4" s="16"/>
      <c r="E4" s="16"/>
      <c r="F4" s="17"/>
    </row>
    <row r="5" spans="1:6" ht="12.75">
      <c r="A5" s="10" t="s">
        <v>11</v>
      </c>
      <c r="B5" s="24" t="s">
        <v>33</v>
      </c>
      <c r="C5" s="25" t="s">
        <v>38</v>
      </c>
      <c r="D5" s="25" t="s">
        <v>53</v>
      </c>
      <c r="E5" s="25" t="s">
        <v>31</v>
      </c>
      <c r="F5" s="26" t="s">
        <v>67</v>
      </c>
    </row>
    <row r="6" spans="1:6" ht="12.75">
      <c r="A6" s="9" t="s">
        <v>27</v>
      </c>
      <c r="B6" s="18"/>
      <c r="C6" s="19"/>
      <c r="D6" s="19"/>
      <c r="E6" s="19">
        <v>12779.119999999999</v>
      </c>
      <c r="F6" s="13">
        <v>12779.119999999999</v>
      </c>
    </row>
    <row r="7" spans="1:6" ht="12.75">
      <c r="A7" s="11" t="s">
        <v>32</v>
      </c>
      <c r="B7" s="20">
        <v>121828.37</v>
      </c>
      <c r="C7" s="21">
        <v>37265.79</v>
      </c>
      <c r="D7" s="21">
        <v>29597.48</v>
      </c>
      <c r="E7" s="21">
        <v>1638.4299999999998</v>
      </c>
      <c r="F7" s="14">
        <v>190330.07</v>
      </c>
    </row>
    <row r="8" spans="1:6" ht="12.75">
      <c r="A8" s="11" t="s">
        <v>62</v>
      </c>
      <c r="B8" s="20"/>
      <c r="C8" s="21"/>
      <c r="D8" s="21"/>
      <c r="E8" s="21">
        <v>2018232.5099999998</v>
      </c>
      <c r="F8" s="14">
        <v>2018232.5099999998</v>
      </c>
    </row>
    <row r="9" spans="1:6" ht="12.75">
      <c r="A9" s="12" t="s">
        <v>67</v>
      </c>
      <c r="B9" s="22">
        <v>121828.37</v>
      </c>
      <c r="C9" s="23">
        <v>37265.79</v>
      </c>
      <c r="D9" s="23">
        <v>29597.48</v>
      </c>
      <c r="E9" s="23">
        <v>2032650.0599999998</v>
      </c>
      <c r="F9" s="15">
        <v>2221341.6999999997</v>
      </c>
    </row>
    <row r="11" spans="1:6" ht="12.75">
      <c r="A11" s="27" t="s">
        <v>70</v>
      </c>
      <c r="B11" s="28">
        <v>200000</v>
      </c>
      <c r="C11" s="27">
        <v>12487</v>
      </c>
      <c r="D11" s="27">
        <v>45000</v>
      </c>
      <c r="E11" s="28">
        <v>3500000</v>
      </c>
      <c r="F11" s="28">
        <v>3500001</v>
      </c>
    </row>
    <row r="12" spans="1:6" ht="12.75">
      <c r="A12" s="27" t="s">
        <v>101</v>
      </c>
      <c r="B12" s="28">
        <f>B11-GETPIVOTDATA("Valor Obtido",$A$4,"Financiador","DOAÇÕES PARTICULARES")</f>
        <v>78171.63</v>
      </c>
      <c r="C12" s="28">
        <f>C11-GETPIVOTDATA("Valor Obtido",$A$4,"Financiador","DOAÇÕES PARTICULARES")</f>
        <v>-109341.37</v>
      </c>
      <c r="D12" s="28">
        <f>D11-GETPIVOTDATA("Valor Obtido",$A$4,"Financiador","DOAÇÕES PARTICULARES")</f>
        <v>-76828.37</v>
      </c>
      <c r="E12" s="28">
        <f>E11-GETPIVOTDATA("Valor Obtido",$A$4,"Financiador","MISEREOR")</f>
        <v>1467349.9400000002</v>
      </c>
      <c r="F12" s="28">
        <f>F11-GETPIVOTDATA("Valor Obtido",$A$4,"Financiador","MISEREOR")</f>
        <v>1467350.9400000002</v>
      </c>
    </row>
    <row r="13" ht="12.75">
      <c r="B13" s="29"/>
    </row>
    <row r="14" spans="1:6" ht="12.75">
      <c r="A14" s="27" t="s">
        <v>103</v>
      </c>
      <c r="B14" s="27"/>
      <c r="C14" s="27"/>
      <c r="D14" s="27"/>
      <c r="E14" s="27"/>
      <c r="F14" s="27"/>
    </row>
    <row r="15" spans="1:6" ht="12.75">
      <c r="A15" s="27" t="s">
        <v>102</v>
      </c>
      <c r="B15" s="27"/>
      <c r="C15" s="27"/>
      <c r="D15" s="27"/>
      <c r="E15" s="27"/>
      <c r="F15" s="27"/>
    </row>
    <row r="17" spans="1:2" ht="12.75">
      <c r="A17" t="s">
        <v>73</v>
      </c>
      <c r="B17" t="s">
        <v>71</v>
      </c>
    </row>
    <row r="18" ht="12.75">
      <c r="C18">
        <v>3</v>
      </c>
    </row>
    <row r="20" ht="12.75">
      <c r="A20" s="36" t="s">
        <v>95</v>
      </c>
    </row>
    <row r="21" ht="12.75">
      <c r="A21" s="36" t="s">
        <v>96</v>
      </c>
    </row>
    <row r="22" spans="2:4" ht="12.75">
      <c r="B22" s="32" t="s">
        <v>79</v>
      </c>
      <c r="C22" s="33" t="s">
        <v>91</v>
      </c>
      <c r="D22" s="32" t="s">
        <v>69</v>
      </c>
    </row>
    <row r="23" spans="1:4" ht="12.75">
      <c r="A23" s="30" t="s">
        <v>74</v>
      </c>
      <c r="B23" s="35" t="s">
        <v>92</v>
      </c>
      <c r="C23" s="35" t="s">
        <v>92</v>
      </c>
      <c r="D23" s="35" t="s">
        <v>92</v>
      </c>
    </row>
    <row r="24" spans="1:3" ht="12.75">
      <c r="A24" t="s">
        <v>86</v>
      </c>
      <c r="B24" t="s">
        <v>93</v>
      </c>
      <c r="C24" t="s">
        <v>93</v>
      </c>
    </row>
    <row r="25" spans="1:3" ht="12.75">
      <c r="A25" t="s">
        <v>86</v>
      </c>
      <c r="B25" t="s">
        <v>93</v>
      </c>
      <c r="C25" t="s">
        <v>93</v>
      </c>
    </row>
    <row r="26" spans="1:4" ht="12.75">
      <c r="A26" s="30" t="s">
        <v>87</v>
      </c>
      <c r="B26" s="35" t="s">
        <v>92</v>
      </c>
      <c r="C26" s="35" t="s">
        <v>92</v>
      </c>
      <c r="D26" s="35" t="s">
        <v>92</v>
      </c>
    </row>
    <row r="27" spans="1:3" ht="12.75">
      <c r="A27" t="s">
        <v>86</v>
      </c>
      <c r="B27" t="s">
        <v>93</v>
      </c>
      <c r="C27" t="s">
        <v>93</v>
      </c>
    </row>
    <row r="28" spans="1:3" ht="12.75">
      <c r="A28" t="s">
        <v>86</v>
      </c>
      <c r="B28" t="s">
        <v>93</v>
      </c>
      <c r="C28" t="s">
        <v>93</v>
      </c>
    </row>
    <row r="29" spans="1:4" ht="12.75">
      <c r="A29" s="30" t="s">
        <v>88</v>
      </c>
      <c r="B29" s="35" t="s">
        <v>92</v>
      </c>
      <c r="C29" s="35" t="s">
        <v>92</v>
      </c>
      <c r="D29" s="35" t="s">
        <v>92</v>
      </c>
    </row>
    <row r="30" spans="1:3" ht="12.75">
      <c r="A30" t="s">
        <v>86</v>
      </c>
      <c r="B30" t="s">
        <v>93</v>
      </c>
      <c r="C30" t="s">
        <v>93</v>
      </c>
    </row>
    <row r="31" spans="1:4" ht="12.75">
      <c r="A31" s="30" t="s">
        <v>77</v>
      </c>
      <c r="B31" s="35" t="s">
        <v>92</v>
      </c>
      <c r="C31" s="35" t="s">
        <v>92</v>
      </c>
      <c r="D31" s="35" t="s">
        <v>92</v>
      </c>
    </row>
    <row r="32" spans="1:3" ht="12.75">
      <c r="A32" t="s">
        <v>86</v>
      </c>
      <c r="B32" t="s">
        <v>93</v>
      </c>
      <c r="C32" t="s">
        <v>93</v>
      </c>
    </row>
    <row r="33" spans="1:4" ht="12.75">
      <c r="A33" s="30" t="s">
        <v>80</v>
      </c>
      <c r="B33" s="35" t="s">
        <v>92</v>
      </c>
      <c r="C33" s="35" t="s">
        <v>92</v>
      </c>
      <c r="D33" s="35" t="s">
        <v>92</v>
      </c>
    </row>
    <row r="34" spans="1:3" ht="12.75">
      <c r="A34" t="s">
        <v>86</v>
      </c>
      <c r="B34" t="s">
        <v>94</v>
      </c>
      <c r="C34" t="s">
        <v>94</v>
      </c>
    </row>
    <row r="35" spans="1:4" ht="12.75">
      <c r="A35" t="s">
        <v>89</v>
      </c>
      <c r="B35" t="s">
        <v>94</v>
      </c>
      <c r="C35" t="s">
        <v>94</v>
      </c>
      <c r="D35" s="34"/>
    </row>
    <row r="36" spans="1:4" ht="12.75">
      <c r="A36" s="30" t="s">
        <v>90</v>
      </c>
      <c r="B36" s="32" t="s">
        <v>90</v>
      </c>
      <c r="C36" s="32" t="s">
        <v>90</v>
      </c>
      <c r="D36" s="32" t="s">
        <v>90</v>
      </c>
    </row>
    <row r="40" spans="2:6" ht="12.75">
      <c r="B40" s="31" t="s">
        <v>85</v>
      </c>
      <c r="C40" s="31" t="s">
        <v>100</v>
      </c>
      <c r="D40" s="31" t="s">
        <v>69</v>
      </c>
      <c r="F40" t="s">
        <v>84</v>
      </c>
    </row>
    <row r="41" spans="1:6" ht="12.75">
      <c r="A41" s="30" t="s">
        <v>74</v>
      </c>
      <c r="B41" s="35" t="s">
        <v>92</v>
      </c>
      <c r="C41" s="35" t="s">
        <v>92</v>
      </c>
      <c r="D41" s="35" t="s">
        <v>92</v>
      </c>
      <c r="E41" s="30"/>
      <c r="F41" s="30" t="s">
        <v>92</v>
      </c>
    </row>
    <row r="42" spans="1:3" ht="12.75">
      <c r="A42" t="s">
        <v>86</v>
      </c>
      <c r="B42" s="29">
        <v>0</v>
      </c>
      <c r="C42" s="29"/>
    </row>
    <row r="43" spans="1:3" ht="12.75">
      <c r="A43" t="s">
        <v>86</v>
      </c>
      <c r="B43" s="29">
        <v>0</v>
      </c>
      <c r="C43" s="29"/>
    </row>
    <row r="44" spans="1:6" ht="12.75">
      <c r="A44" s="30" t="s">
        <v>97</v>
      </c>
      <c r="B44" s="35" t="s">
        <v>92</v>
      </c>
      <c r="C44" s="35" t="s">
        <v>92</v>
      </c>
      <c r="D44" s="35" t="s">
        <v>92</v>
      </c>
      <c r="E44" s="30"/>
      <c r="F44" s="30" t="s">
        <v>92</v>
      </c>
    </row>
    <row r="45" spans="1:3" ht="12.75">
      <c r="A45" t="s">
        <v>75</v>
      </c>
      <c r="B45" s="29"/>
      <c r="C45" s="29"/>
    </row>
    <row r="46" spans="1:3" ht="12.75">
      <c r="A46" t="s">
        <v>76</v>
      </c>
      <c r="B46" s="29"/>
      <c r="C46" s="29"/>
    </row>
    <row r="47" spans="1:3" ht="12.75">
      <c r="A47" t="s">
        <v>81</v>
      </c>
      <c r="B47" s="29"/>
      <c r="C47" s="29"/>
    </row>
    <row r="48" spans="1:6" ht="12.75">
      <c r="A48" s="30" t="s">
        <v>82</v>
      </c>
      <c r="B48" s="35" t="s">
        <v>92</v>
      </c>
      <c r="C48" s="35" t="s">
        <v>92</v>
      </c>
      <c r="D48" s="35" t="s">
        <v>92</v>
      </c>
      <c r="E48" s="30"/>
      <c r="F48" s="30" t="s">
        <v>92</v>
      </c>
    </row>
    <row r="49" spans="1:3" ht="12.75">
      <c r="A49" t="s">
        <v>83</v>
      </c>
      <c r="B49" s="29"/>
      <c r="C49" s="29"/>
    </row>
    <row r="50" spans="1:6" ht="12.75">
      <c r="A50" s="30" t="s">
        <v>77</v>
      </c>
      <c r="B50" s="35" t="s">
        <v>92</v>
      </c>
      <c r="C50" s="35" t="s">
        <v>92</v>
      </c>
      <c r="D50" s="35" t="s">
        <v>92</v>
      </c>
      <c r="E50" s="30"/>
      <c r="F50" s="30" t="s">
        <v>92</v>
      </c>
    </row>
    <row r="51" spans="1:3" ht="12.75">
      <c r="A51" t="s">
        <v>78</v>
      </c>
      <c r="B51" s="29"/>
      <c r="C51" s="29"/>
    </row>
    <row r="52" spans="1:6" ht="12.75">
      <c r="A52" s="30" t="s">
        <v>98</v>
      </c>
      <c r="B52" s="35" t="s">
        <v>92</v>
      </c>
      <c r="C52" s="35" t="s">
        <v>92</v>
      </c>
      <c r="D52" s="35" t="s">
        <v>92</v>
      </c>
      <c r="E52" s="30"/>
      <c r="F52" s="30" t="s">
        <v>92</v>
      </c>
    </row>
    <row r="53" ht="12.75">
      <c r="A53" t="s">
        <v>99</v>
      </c>
    </row>
    <row r="54" spans="1:4" ht="12.75">
      <c r="A54" s="30" t="s">
        <v>90</v>
      </c>
      <c r="B54" s="32" t="s">
        <v>90</v>
      </c>
      <c r="C54" s="32" t="s">
        <v>90</v>
      </c>
      <c r="D54" s="32" t="s">
        <v>90</v>
      </c>
    </row>
  </sheetData>
  <sheetProtection/>
  <printOptions/>
  <pageMargins left="0.2755905512" right="0.2755905512" top="0.2952755906" bottom="0.2952755906" header="0.1181102362" footer="0.11811023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25" zoomScaleNormal="125" zoomScalePageLayoutView="0" workbookViewId="0" topLeftCell="A1">
      <selection activeCell="B18" sqref="B18"/>
    </sheetView>
  </sheetViews>
  <sheetFormatPr defaultColWidth="11.421875" defaultRowHeight="12.75"/>
  <cols>
    <col min="1" max="1" width="22.7109375" style="0" customWidth="1"/>
    <col min="2" max="2" width="25.28125" style="0" customWidth="1"/>
    <col min="3" max="3" width="11.140625" style="0" bestFit="1" customWidth="1"/>
    <col min="4" max="4" width="12.8515625" style="0" customWidth="1"/>
    <col min="5" max="6" width="16.140625" style="0" customWidth="1"/>
    <col min="7" max="7" width="14.7109375" style="0" customWidth="1"/>
    <col min="8" max="8" width="12.7109375" style="0" bestFit="1" customWidth="1"/>
  </cols>
  <sheetData>
    <row r="1" ht="22.5">
      <c r="A1" s="37" t="s">
        <v>106</v>
      </c>
    </row>
    <row r="4" spans="1:8" ht="12.75">
      <c r="A4" s="44" t="s">
        <v>11</v>
      </c>
      <c r="B4" s="46" t="s">
        <v>33</v>
      </c>
      <c r="C4" s="46" t="s">
        <v>38</v>
      </c>
      <c r="D4" s="46" t="s">
        <v>105</v>
      </c>
      <c r="E4" s="46" t="s">
        <v>53</v>
      </c>
      <c r="F4" s="46" t="s">
        <v>107</v>
      </c>
      <c r="G4" s="46" t="s">
        <v>31</v>
      </c>
      <c r="H4" s="46" t="s">
        <v>67</v>
      </c>
    </row>
    <row r="5" spans="1:8" ht="12.75">
      <c r="A5" s="40" t="s">
        <v>27</v>
      </c>
      <c r="B5" s="41"/>
      <c r="C5" s="41"/>
      <c r="D5" s="41"/>
      <c r="E5" s="41"/>
      <c r="F5" s="41">
        <v>5000</v>
      </c>
      <c r="G5" s="41">
        <v>12779.119999999999</v>
      </c>
      <c r="H5" s="47">
        <f>SUM(B5:G5)</f>
        <v>17779.12</v>
      </c>
    </row>
    <row r="6" spans="1:8" ht="12.75">
      <c r="A6" s="42" t="s">
        <v>32</v>
      </c>
      <c r="B6" s="43">
        <v>121828.37</v>
      </c>
      <c r="C6" s="43">
        <v>37265.79</v>
      </c>
      <c r="D6" s="43"/>
      <c r="E6" s="43">
        <v>29597.48</v>
      </c>
      <c r="F6" s="43"/>
      <c r="G6" s="43">
        <v>1638.4299999999998</v>
      </c>
      <c r="H6" s="48">
        <f>SUM(B6:G6)</f>
        <v>190330.07</v>
      </c>
    </row>
    <row r="7" spans="1:8" ht="12.75">
      <c r="A7" s="42" t="s">
        <v>62</v>
      </c>
      <c r="B7" s="43"/>
      <c r="C7" s="43"/>
      <c r="D7" s="43"/>
      <c r="E7" s="43"/>
      <c r="F7" s="43"/>
      <c r="G7" s="43">
        <v>2018232.5099999998</v>
      </c>
      <c r="H7" s="48">
        <f>SUM(B7:G7)</f>
        <v>2018232.5099999998</v>
      </c>
    </row>
    <row r="8" spans="1:8" ht="12.75">
      <c r="A8" s="38" t="s">
        <v>104</v>
      </c>
      <c r="B8" s="39"/>
      <c r="C8" s="39"/>
      <c r="D8" s="39">
        <v>450000</v>
      </c>
      <c r="E8" s="39"/>
      <c r="F8" s="39"/>
      <c r="G8" s="39"/>
      <c r="H8" s="49">
        <f>SUM(B8:G8)</f>
        <v>450000</v>
      </c>
    </row>
    <row r="9" spans="1:8" ht="12.75">
      <c r="A9" s="44" t="s">
        <v>67</v>
      </c>
      <c r="B9" s="45">
        <f>SUM(B5:B8)</f>
        <v>121828.37</v>
      </c>
      <c r="C9" s="45">
        <f aca="true" t="shared" si="0" ref="C9:H9">SUM(C5:C8)</f>
        <v>37265.79</v>
      </c>
      <c r="D9" s="45">
        <f t="shared" si="0"/>
        <v>450000</v>
      </c>
      <c r="E9" s="45">
        <f t="shared" si="0"/>
        <v>29597.48</v>
      </c>
      <c r="F9" s="45"/>
      <c r="G9" s="45">
        <f t="shared" si="0"/>
        <v>2032650.0599999998</v>
      </c>
      <c r="H9" s="45">
        <f t="shared" si="0"/>
        <v>2676341.6999999997</v>
      </c>
    </row>
    <row r="11" spans="1:8" ht="12.75">
      <c r="A11" s="27" t="s">
        <v>70</v>
      </c>
      <c r="B11" s="28">
        <v>200000</v>
      </c>
      <c r="C11" s="28">
        <v>12487</v>
      </c>
      <c r="D11" s="28"/>
      <c r="E11" s="28">
        <v>45000</v>
      </c>
      <c r="F11" s="28"/>
      <c r="G11" s="28">
        <v>3500000</v>
      </c>
      <c r="H11" s="28">
        <v>3500001</v>
      </c>
    </row>
    <row r="12" spans="1:8" ht="12.75">
      <c r="A12" s="27" t="s">
        <v>101</v>
      </c>
      <c r="B12" s="28">
        <f>B11-B9</f>
        <v>78171.63</v>
      </c>
      <c r="C12" s="28">
        <f aca="true" t="shared" si="1" ref="C12:H12">C11-C9</f>
        <v>-24778.79</v>
      </c>
      <c r="D12" s="28">
        <f t="shared" si="1"/>
        <v>-450000</v>
      </c>
      <c r="E12" s="28">
        <f t="shared" si="1"/>
        <v>15402.52</v>
      </c>
      <c r="F12" s="28"/>
      <c r="G12" s="28">
        <f t="shared" si="1"/>
        <v>1467349.9400000002</v>
      </c>
      <c r="H12" s="28">
        <f t="shared" si="1"/>
        <v>823659.3000000003</v>
      </c>
    </row>
    <row r="13" ht="12.75">
      <c r="B13" s="29"/>
    </row>
    <row r="14" spans="1:8" ht="12.75">
      <c r="A14" s="27" t="s">
        <v>103</v>
      </c>
      <c r="B14" s="27"/>
      <c r="C14" s="27"/>
      <c r="D14" s="27"/>
      <c r="E14" s="27"/>
      <c r="F14" s="27"/>
      <c r="G14" s="27"/>
      <c r="H14" s="27"/>
    </row>
    <row r="15" spans="1:8" ht="12.75">
      <c r="A15" s="27" t="s">
        <v>102</v>
      </c>
      <c r="B15" s="27"/>
      <c r="C15" s="27"/>
      <c r="D15" s="27"/>
      <c r="E15" s="27"/>
      <c r="F15" s="27"/>
      <c r="G15" s="27"/>
      <c r="H15" s="27"/>
    </row>
  </sheetData>
  <sheetProtection/>
  <printOptions/>
  <pageMargins left="0.2755905512" right="0.2755905512" top="0.2952755906" bottom="0.2952755906" header="0.1181102362" footer="0.118110236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raul vico</cp:lastModifiedBy>
  <dcterms:created xsi:type="dcterms:W3CDTF">2018-01-16T18:33:53Z</dcterms:created>
  <dcterms:modified xsi:type="dcterms:W3CDTF">2018-05-08T12:42:50Z</dcterms:modified>
  <cp:category/>
  <cp:version/>
  <cp:contentType/>
  <cp:contentStatus/>
</cp:coreProperties>
</file>